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eedwa-my.sharepoint.com/personal/jesse_mcdonald_deed_wa_gov_au/Documents/Energy/FESO/Docs for Steerco 300926/Draft MISA Documentation (for publishing)/"/>
    </mc:Choice>
  </mc:AlternateContent>
  <xr:revisionPtr revIDLastSave="5087" documentId="8_{AA206B7A-9AD4-469A-8D55-7BA17962718B}" xr6:coauthVersionLast="47" xr6:coauthVersionMax="47" xr10:uidLastSave="{B69F51C0-BEFB-4100-872E-233DA09C639C}"/>
  <bookViews>
    <workbookView xWindow="-120" yWindow="-120" windowWidth="24240" windowHeight="13020" tabRatio="888" firstSheet="1" activeTab="1" xr2:uid="{F0116A3B-39F2-41BB-B6D4-7D409A1D7A67}"/>
  </bookViews>
  <sheets>
    <sheet name="Cover" sheetId="1" r:id="rId1"/>
    <sheet name="Summary" sheetId="2" r:id="rId2"/>
    <sheet name="Scenarios" sheetId="21" r:id="rId3"/>
    <sheet name="Demand parameters" sheetId="44" r:id="rId4"/>
    <sheet name="Economic factors" sheetId="41" r:id="rId5"/>
    <sheet name="Operational" sheetId="23" r:id="rId6"/>
    <sheet name="Underlying" sheetId="24" r:id="rId7"/>
    <sheet name="Large loads" sheetId="25" r:id="rId8"/>
    <sheet name="Large load decarbonisation" sheetId="47" r:id="rId9"/>
    <sheet name="Rooftop PV" sheetId="26" r:id="rId10"/>
    <sheet name="BTM Storage" sheetId="28" r:id="rId11"/>
    <sheet name="Demand response" sheetId="29" r:id="rId12"/>
    <sheet name="EVs" sheetId="27" r:id="rId13"/>
    <sheet name="Efficiency" sheetId="42" r:id="rId14"/>
    <sheet name="Existing and committed" sheetId="31" r:id="rId15"/>
    <sheet name="Gas Availability" sheetId="45" r:id="rId16"/>
    <sheet name="Fuel prices" sheetId="32" r:id="rId17"/>
    <sheet name="New entrant capex" sheetId="34" r:id="rId18"/>
    <sheet name="New entrant parameters" sheetId="35" r:id="rId19"/>
    <sheet name="Regional Cost Multiplier" sheetId="46" r:id="rId20"/>
    <sheet name="Build constraints" sheetId="36" r:id="rId21"/>
    <sheet name="Connection costs" sheetId="37" r:id="rId22"/>
    <sheet name="Renewable generation traces" sheetId="49" r:id="rId23"/>
    <sheet name="Network topology" sheetId="43" r:id="rId24"/>
    <sheet name="Finance" sheetId="39" r:id="rId25"/>
    <sheet name="Policy cost inputs" sheetId="40" r:id="rId26"/>
  </sheets>
  <definedNames>
    <definedName name="_xlnm._FilterDatabase" localSheetId="23" hidden="1">'Network topology'!$L$7:$M$30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35" l="1"/>
  <c r="D18" i="35"/>
  <c r="D52" i="35"/>
  <c r="D54" i="35"/>
  <c r="B5" i="43" l="1"/>
  <c r="D53" i="35"/>
  <c r="D51" i="35"/>
  <c r="E50" i="35"/>
  <c r="D50" i="35"/>
  <c r="E49" i="35"/>
  <c r="D49" i="35"/>
  <c r="D48" i="35"/>
  <c r="D47" i="35"/>
  <c r="D45" i="35"/>
  <c r="D35" i="35"/>
  <c r="D33" i="35"/>
  <c r="E32" i="35"/>
  <c r="D32" i="35"/>
  <c r="E31" i="35"/>
  <c r="D31" i="35"/>
  <c r="D30" i="35"/>
  <c r="D29" i="35"/>
  <c r="D27" i="35"/>
  <c r="E14" i="35"/>
  <c r="E13" i="35"/>
  <c r="D17" i="35"/>
  <c r="D15" i="35"/>
  <c r="D14" i="35"/>
  <c r="D9" i="35"/>
  <c r="AA52" i="34"/>
  <c r="Z52" i="34"/>
  <c r="Y52" i="34"/>
  <c r="X52" i="34"/>
  <c r="W52" i="34"/>
  <c r="V52" i="34"/>
  <c r="U52" i="34"/>
  <c r="T52" i="34"/>
  <c r="S52" i="34"/>
  <c r="R52" i="34"/>
  <c r="Q52" i="34"/>
  <c r="P52" i="34"/>
  <c r="O52" i="34"/>
  <c r="N52" i="34"/>
  <c r="M52" i="34"/>
  <c r="L52" i="34"/>
  <c r="K52" i="34"/>
  <c r="J52" i="34"/>
  <c r="I52" i="34"/>
  <c r="H52" i="34"/>
  <c r="G52" i="34"/>
  <c r="F52" i="34"/>
  <c r="E52" i="34"/>
  <c r="D52" i="34"/>
  <c r="C52" i="34"/>
  <c r="AA34" i="34"/>
  <c r="Z34" i="34"/>
  <c r="Y34" i="34"/>
  <c r="X34" i="34"/>
  <c r="W34" i="34"/>
  <c r="V34" i="34"/>
  <c r="U34" i="34"/>
  <c r="T34" i="34"/>
  <c r="S34" i="34"/>
  <c r="R34" i="34"/>
  <c r="Q34" i="34"/>
  <c r="P34" i="34"/>
  <c r="O34" i="34"/>
  <c r="N34" i="34"/>
  <c r="M34" i="34"/>
  <c r="L34" i="34"/>
  <c r="K34" i="34"/>
  <c r="J34" i="34"/>
  <c r="I34" i="34"/>
  <c r="H34" i="34"/>
  <c r="G34" i="34"/>
  <c r="F34" i="34"/>
  <c r="E34" i="34"/>
  <c r="D34" i="34"/>
  <c r="C34" i="34"/>
  <c r="D15" i="34"/>
  <c r="E15" i="34"/>
  <c r="F15" i="34"/>
  <c r="G15" i="34"/>
  <c r="H15" i="34"/>
  <c r="I15" i="34"/>
  <c r="J15" i="34"/>
  <c r="K15" i="34"/>
  <c r="L15" i="34"/>
  <c r="M15" i="34"/>
  <c r="N15" i="34"/>
  <c r="O15" i="34"/>
  <c r="P15" i="34"/>
  <c r="Q15" i="34"/>
  <c r="R15" i="34"/>
  <c r="S15" i="34"/>
  <c r="T15" i="34"/>
  <c r="U15" i="34"/>
  <c r="V15" i="34"/>
  <c r="W15" i="34"/>
  <c r="X15" i="34"/>
  <c r="Y15" i="34"/>
  <c r="Z15" i="34"/>
  <c r="AA15" i="34"/>
  <c r="C15" i="34"/>
</calcChain>
</file>

<file path=xl/sharedStrings.xml><?xml version="1.0" encoding="utf-8"?>
<sst xmlns="http://schemas.openxmlformats.org/spreadsheetml/2006/main" count="5710" uniqueCount="726">
  <si>
    <t>2027 Future Energy System Outlook (FESO)</t>
  </si>
  <si>
    <t>Draft Inputs and Assumptions Workbook</t>
  </si>
  <si>
    <t>Confidential version</t>
  </si>
  <si>
    <t>Document Version:</t>
  </si>
  <si>
    <t>v2</t>
  </si>
  <si>
    <t>Last Updated:</t>
  </si>
  <si>
    <t>18/09/2026</t>
  </si>
  <si>
    <t>Region:</t>
  </si>
  <si>
    <t>SWIS</t>
  </si>
  <si>
    <t>Modelling horizon:</t>
  </si>
  <si>
    <t>2027-2050</t>
  </si>
  <si>
    <t>ASSUMPTIONS WORKBOOK SUMMARY</t>
  </si>
  <si>
    <t>This workbook contains all key assumptions and input data for the draft Future Energy System Outlook modelling studies. It is a compilation of data from a number of sources, listed below. 
All values in this workbook are 1 June 2026 real dollars except were explicitly noted otherwise.
All dates refer to the start of the relevant Capacity Year unless otherwise stated. Year 1 = October 2026</t>
  </si>
  <si>
    <t>Workbook Structure</t>
  </si>
  <si>
    <t>Section</t>
  </si>
  <si>
    <t>Sheet</t>
  </si>
  <si>
    <t>Description</t>
  </si>
  <si>
    <t>Source</t>
  </si>
  <si>
    <t>Scenarios</t>
  </si>
  <si>
    <t>A description of the scenarios including a high level summary of drivers</t>
  </si>
  <si>
    <t>EPWA</t>
  </si>
  <si>
    <t>Demand</t>
  </si>
  <si>
    <t>Demand summary</t>
  </si>
  <si>
    <t>An overview of demand scenarios and their components</t>
  </si>
  <si>
    <t>n/a</t>
  </si>
  <si>
    <t>Economic factors</t>
  </si>
  <si>
    <t>Economic and population growth forecasts</t>
  </si>
  <si>
    <t>WA Tomorrow // economic forecast</t>
  </si>
  <si>
    <t>Operational</t>
  </si>
  <si>
    <t>Peak, minimum and consumption forecasts</t>
  </si>
  <si>
    <t>Modelled output</t>
  </si>
  <si>
    <t>Underlying</t>
  </si>
  <si>
    <t>Large loads</t>
  </si>
  <si>
    <t>Existing and new large loads</t>
  </si>
  <si>
    <t>Working Group / industry input</t>
  </si>
  <si>
    <t>Large load decarbonisation</t>
  </si>
  <si>
    <t>Decarbonisation of existing industrial and commercial large consumers of fuel</t>
  </si>
  <si>
    <t>Rooftop PV</t>
  </si>
  <si>
    <t>Rooftop PV uptake</t>
  </si>
  <si>
    <t>Modelled output by Energeia</t>
  </si>
  <si>
    <t>BTM storage</t>
  </si>
  <si>
    <t>Behind the meter storage uptake</t>
  </si>
  <si>
    <t>Demand response</t>
  </si>
  <si>
    <t>Virtual power plants / controllable consumer energy resources and demand side programme (DSP)</t>
  </si>
  <si>
    <t>DSP: AEMO 2026 WEM ESOO</t>
  </si>
  <si>
    <t>EVs</t>
  </si>
  <si>
    <t>Electric Vehicle uptake</t>
  </si>
  <si>
    <t>Efficiency</t>
  </si>
  <si>
    <t>Energy efficiency forecasts</t>
  </si>
  <si>
    <t>Energia (confirm Luke)</t>
  </si>
  <si>
    <t>Technical parameters</t>
  </si>
  <si>
    <t>Existing and committed</t>
  </si>
  <si>
    <t>Existing, committed, future generator and storage parameters</t>
  </si>
  <si>
    <t>Working Group / industry input / TSP 2025</t>
  </si>
  <si>
    <t>Fuel</t>
  </si>
  <si>
    <t>Gas availability</t>
  </si>
  <si>
    <t>Increase in DBGNP capacity as a result of electrification</t>
  </si>
  <si>
    <t>Fuel prices</t>
  </si>
  <si>
    <t>Fuel prices for various technologies</t>
  </si>
  <si>
    <t>Rystad/Energy Quest / Appproach</t>
  </si>
  <si>
    <t>New entrant</t>
  </si>
  <si>
    <t>New entrant capex</t>
  </si>
  <si>
    <t>Capital costs for new entrant technologies modelled</t>
  </si>
  <si>
    <t>CSIRO GenCost 2025-2026 final</t>
  </si>
  <si>
    <t>New entrant parameters</t>
  </si>
  <si>
    <t>Parameters for new entrant technologies modelled</t>
  </si>
  <si>
    <t>AEMO 2026 ISP inputs and assumptions workbook</t>
  </si>
  <si>
    <t>Regional cost multiplier</t>
  </si>
  <si>
    <t>Cost of operating in more remote regions</t>
  </si>
  <si>
    <t>Build constraints</t>
  </si>
  <si>
    <t>Build limits per zone and technology, lead times (available from), capacity factors</t>
  </si>
  <si>
    <t>Connection costs</t>
  </si>
  <si>
    <t>Cost of connecting new entrant technologies by size bracket</t>
  </si>
  <si>
    <t>Western Power - tbc</t>
  </si>
  <si>
    <t>Network</t>
  </si>
  <si>
    <t>Network topology</t>
  </si>
  <si>
    <t>A description of the network zones used in the modelling</t>
  </si>
  <si>
    <t>Financial assumptions</t>
  </si>
  <si>
    <t>Finance</t>
  </si>
  <si>
    <t>Discount rate used for modelling, inflation assumption</t>
  </si>
  <si>
    <t>Inflation</t>
  </si>
  <si>
    <t>Policy cost inputs</t>
  </si>
  <si>
    <t>Carbon costs used for sensitivity analysis and Value of customer reliability</t>
  </si>
  <si>
    <t>VCR</t>
  </si>
  <si>
    <t>Back to summary</t>
  </si>
  <si>
    <t>Summary of scenarios</t>
  </si>
  <si>
    <t>Summary description of scenarios for the Draft 2027 FESO</t>
  </si>
  <si>
    <t>Overview of scenarios</t>
  </si>
  <si>
    <t>Assumption</t>
  </si>
  <si>
    <t>Constrained</t>
  </si>
  <si>
    <t>Expected</t>
  </si>
  <si>
    <t>Rapid change</t>
  </si>
  <si>
    <t>Scenario</t>
  </si>
  <si>
    <t>Constrained assumes weaker economic conditions and softer climate ambition, resulting in slower population growth and limited new industry development</t>
  </si>
  <si>
    <t>Expected reflects current policies and trends with some alignment to the WEM ESOO 2026 for at least 5 years</t>
  </si>
  <si>
    <t>Rapid Change is driven by faster decarbonisation, strong economic growth and high commodity demand, accelerating economic, population and industrial growth</t>
  </si>
  <si>
    <t>Category</t>
  </si>
  <si>
    <t>IEA World Energy Outlook scenario alignment</t>
  </si>
  <si>
    <t>Economic growth, and demographic changes</t>
  </si>
  <si>
    <t>Decarbonisation policy and electrification in the SWIS</t>
  </si>
  <si>
    <t xml:space="preserve">New industries (data centres, green iron or hydrogen) </t>
  </si>
  <si>
    <t>Industrial load flexibility</t>
  </si>
  <si>
    <t>Distributed Energy Resources (DER)</t>
  </si>
  <si>
    <t>Coordinated DER</t>
  </si>
  <si>
    <t>Energy efficiency</t>
  </si>
  <si>
    <t>Natural gas cost and supply*</t>
  </si>
  <si>
    <t>Supply chain constraints</t>
  </si>
  <si>
    <t>Demand core parameters</t>
  </si>
  <si>
    <r>
      <t xml:space="preserve">Scenario descriptions and parameters for distribution core modelling (households and small business)
</t>
    </r>
    <r>
      <rPr>
        <i/>
        <sz val="10"/>
        <rFont val="Open Sans"/>
      </rPr>
      <t>Source: Energeia</t>
    </r>
  </si>
  <si>
    <t>Demand forecast parameters for distribution core modelling</t>
  </si>
  <si>
    <t>Setting</t>
  </si>
  <si>
    <t>Central</t>
  </si>
  <si>
    <t>Rapid Change</t>
  </si>
  <si>
    <t>A lower-growth scenario characterised by weaker economic and population growth, slower electrification and CER adoption, and more constrained infrastructure development. Cost-of-living, technology and supply-chain pressures limit customer investment, while VPP participation and coordinated CER operation develop later and at a lower level than under the Expected and Rapid Change scenarios. DSO-controlled VPP operation does not occur.</t>
  </si>
  <si>
    <t>The central scenario, representing the expected progression of economic and population growth, electrification, CER adoption and enabling infrastructure under anticipated market and policy conditions. VPP participation develops progressively, with coordinated CER becoming an increasingly viable resource for customers and the distribution system. DSO-controlled VPP operation does not occur.</t>
  </si>
  <si>
    <t>A higher-growth scenario characterised by stronger economic and population growth, accelerated electrification, more favourable technology economics and faster CER adoption. VPP participation and coordinated CER operation develop earlier and at greater scale, supported by stronger incentives and earlier deployment of enabling infrastructure. DSO-controlled VPP operation does not occur.</t>
  </si>
  <si>
    <t>Electric Vehicles</t>
  </si>
  <si>
    <t>Price parity between internal combustion engines and electric vehicles is achieved later due to a cost premium of 20%  applied to electric vehicles relative to the central scenario. Charing infrastructure availability reaches 80% by 2042 with no additional policies driving uptake. Model availability continues to rapidly improve including in heavier vehicles with 90% of model types available by 2045.</t>
  </si>
  <si>
    <t>Price parity in the Central scenario occurs from the start. Charing infrastructure avilability reaches 90% by 2037 with further policy responses to increas uptake implemented from 2045. Model availability continues to rapidly improve including in heavier vehicles with 90% of model types available by 2035.</t>
  </si>
  <si>
    <t>Electric vehicles are discounted 20% relative  to the central scenario improving the economic case to purchase electric vehicles. Charing infrastructure avilability reaches 95% by 2032 with further policy responses to increas uptake implemented from 2045. Model availability continues to rapidly improve including in heavier vehicles with 90% of model types available by 2030.</t>
  </si>
  <si>
    <t>Solar PV and Storage</t>
  </si>
  <si>
    <t>Value claimed through the Smallscale Renewable Energy Schem reduces to zero by 2030 and connection limits are raised to 30KVA.  Storage subsidies continue for a shorter period of time. Dynamic operating envelopes commence from 2031 with a limit of 5kW. Customer propensity to invest is less and feed-in tariffs decline further.</t>
  </si>
  <si>
    <t>Value claimed through the Smallscale Renewable Energy Schem reduces to zero by 2030 and connection limits are raised to 30KVA. Storage subsidies continue for a time and then decline. Dynamic operating envelopes commence from 2028 with a limit rising to 10KW by 2030 and 15kW by 2040. Customer propensity to invest follows current trends and feed-in tariffs remain as they are.</t>
  </si>
  <si>
    <t>Value claimed through the Smallscale Renewable Energy Schem reduces to zero by 2030 and connection limits are raised to 30KVA. Storage subsidies continue for a longer period of time. Dynamic operating envelopes commence from 2026 with an export limit rising to 10KW by 2027 and 15kW by 2035. Customer propensity to invest is greater and feed-in tariffs increase a small amount.</t>
  </si>
  <si>
    <t xml:space="preserve">Coordination </t>
  </si>
  <si>
    <t>Coordination is not modelled in distribution forecasts, reference MISA methodology.</t>
  </si>
  <si>
    <t>Appliances</t>
  </si>
  <si>
    <t>Appliance and energy efficient appliance costs follow expected trends.</t>
  </si>
  <si>
    <t>Appliance and energy efficient appliance costs follow expected trends with policy driving more rapid appliance electrification from 2045.</t>
  </si>
  <si>
    <t>Appliance and energy efficient appliance costs are less costly than expected and with policy drives more rapid appliance electrification from 2040.</t>
  </si>
  <si>
    <t>Population</t>
  </si>
  <si>
    <t>WA Tomorrow Band A</t>
  </si>
  <si>
    <t>WA Tomorrow Band C</t>
  </si>
  <si>
    <t>WA Tomorrow Band E</t>
  </si>
  <si>
    <t>Economics factors</t>
  </si>
  <si>
    <t>Economic growth assumptions used in the demand forecasts</t>
  </si>
  <si>
    <t>Economic growth forecasts (%)</t>
  </si>
  <si>
    <t>Source: EPWA analysis</t>
  </si>
  <si>
    <t>Population growth forecasts (%)</t>
  </si>
  <si>
    <t>Source: WA Tomorrow</t>
  </si>
  <si>
    <t>BAND A - Constrained</t>
  </si>
  <si>
    <t>BAND C - Expected</t>
  </si>
  <si>
    <t>BAND E - Rapid</t>
  </si>
  <si>
    <t>Connection growth forecasts (number)</t>
  </si>
  <si>
    <t>Source: Energeia</t>
  </si>
  <si>
    <t>SCENARIO_NAME</t>
  </si>
  <si>
    <t>FESO 2027.CONSTRAINED.4.NO_VPP_MLv2</t>
  </si>
  <si>
    <t>FESO 2027.EXPECTED.4.NO_VPP_MLv2</t>
  </si>
  <si>
    <t>FESO 2027.RAPID.4.NO_VPP_MLv2</t>
  </si>
  <si>
    <t>Operational demand assumptions</t>
  </si>
  <si>
    <t>Yearly peak and minimum operational demand, total consumption per zone and scenario</t>
  </si>
  <si>
    <t>Peak operational demand (MW)</t>
  </si>
  <si>
    <t>NODE</t>
  </si>
  <si>
    <t>CD</t>
  </si>
  <si>
    <t>CM</t>
  </si>
  <si>
    <t>EG</t>
  </si>
  <si>
    <t>GL</t>
  </si>
  <si>
    <t>GS</t>
  </si>
  <si>
    <t>KD</t>
  </si>
  <si>
    <t>KM</t>
  </si>
  <si>
    <t>KW</t>
  </si>
  <si>
    <t>MC</t>
  </si>
  <si>
    <t>MD</t>
  </si>
  <si>
    <t>MN</t>
  </si>
  <si>
    <t>MR</t>
  </si>
  <si>
    <t>MS</t>
  </si>
  <si>
    <t>MU</t>
  </si>
  <si>
    <t>MW</t>
  </si>
  <si>
    <t>NB</t>
  </si>
  <si>
    <t>NC</t>
  </si>
  <si>
    <t>NG</t>
  </si>
  <si>
    <t>NO</t>
  </si>
  <si>
    <t>PL</t>
  </si>
  <si>
    <t>SE</t>
  </si>
  <si>
    <t>TBC</t>
  </si>
  <si>
    <t>TS</t>
  </si>
  <si>
    <t>WL</t>
  </si>
  <si>
    <t>Minimum operational demand (MW)</t>
  </si>
  <si>
    <t>Operational consumption (MWh)</t>
  </si>
  <si>
    <t>Underlying demand assumptions</t>
  </si>
  <si>
    <t>Yearly peak and minimum underlying demand, total consumption per zone and scenario</t>
  </si>
  <si>
    <t>Peak underlying demand (MW)</t>
  </si>
  <si>
    <t>Minimum underlying demand (MW)</t>
  </si>
  <si>
    <t>Underlying energy consumption (MWh)</t>
  </si>
  <si>
    <t xml:space="preserve">Existing and new major loads. </t>
  </si>
  <si>
    <t>Existing large loads Peak (MW)</t>
  </si>
  <si>
    <t xml:space="preserve">Source: </t>
  </si>
  <si>
    <t>Existing large loads (MWh)</t>
  </si>
  <si>
    <t>New large loads Peak (MW)</t>
  </si>
  <si>
    <t>New large loads (MWh)</t>
  </si>
  <si>
    <t>Category B large loads: decarbonisation of existing industrial and commercial large consumers of fuel. Demand is estimated per sector and is then disaggregated into zones.</t>
  </si>
  <si>
    <t>SWIS electricity use (TWh)</t>
  </si>
  <si>
    <t>EPWA Sector</t>
  </si>
  <si>
    <t>Energy Type</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</si>
  <si>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</si>
  <si>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</si>
  <si>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</si>
  <si>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</si>
  <si>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</si>
  <si>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</si>
  <si>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</si>
  <si>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</si>
  <si>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</si>
  <si>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</si>
  <si>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</si>
  <si>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</si>
  <si>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</si>
  <si>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</si>
  <si>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</si>
  <si>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</si>
  <si>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</si>
  <si>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</si>
  <si>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</si>
  <si>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</si>
  <si>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</si>
  <si>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</si>
  <si>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</si>
  <si>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</si>
  <si>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</si>
  <si>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Mining</t>
  </si>
  <si>
    <t>Electricity</t>
  </si>
  <si>
    <t xml:space="preserve">               -  </t>
  </si>
  <si>
    <t>Stationary</t>
  </si>
  <si>
    <t>Transport</t>
  </si>
  <si>
    <t>Manufacturing (heat only)</t>
  </si>
  <si>
    <t>Non-mining&gt;other</t>
  </si>
  <si>
    <t>Government and social services</t>
  </si>
  <si>
    <t>Non-government services</t>
  </si>
  <si>
    <t>Agriculture</t>
  </si>
  <si>
    <t>Annual consumption related to decarbonisation of existing large loads (TWh)</t>
  </si>
  <si>
    <t>Zone</t>
  </si>
  <si>
    <t>Yearly rooftop PV count and maximum capacity used as an input into the demand forecasts</t>
  </si>
  <si>
    <t>Rooftop PV count</t>
  </si>
  <si>
    <t>Rooftop PV capacity uptake (MW)</t>
  </si>
  <si>
    <t>Behind the Meter (BTM) storage</t>
  </si>
  <si>
    <t>Yearly BTM battery count, total capacity and storage used as an input into the demand forecasts</t>
  </si>
  <si>
    <t>BTM battery count</t>
  </si>
  <si>
    <t>BTM battery storage uptake (MWh)</t>
  </si>
  <si>
    <t>BTM battery capacity uptake (MW)</t>
  </si>
  <si>
    <t>FESO 2027.CONSTRAINED.LR.3 NO_VPP</t>
  </si>
  <si>
    <t>FESO 2027.EXPECTED.LR.3.NO_VPP</t>
  </si>
  <si>
    <t>FESO 2027.RAPID.LR.3.NO_VPP</t>
  </si>
  <si>
    <t>Demand side response</t>
  </si>
  <si>
    <t>Yearly total controllable distributed energy resources (DER) and generation</t>
  </si>
  <si>
    <t>Demand side programme (DSP)</t>
  </si>
  <si>
    <t>Source: AEMO/EPWA</t>
  </si>
  <si>
    <t>Type</t>
  </si>
  <si>
    <t>Market participant</t>
  </si>
  <si>
    <t>Existing</t>
  </si>
  <si>
    <t>Aggregate</t>
  </si>
  <si>
    <t>New</t>
  </si>
  <si>
    <t>Fraction of RCT or static?</t>
  </si>
  <si>
    <t>Synergy S</t>
  </si>
  <si>
    <t>Wesfarmers Kleenheat Gas Pty Ltd</t>
  </si>
  <si>
    <t>Controllable DER/VPP Counts</t>
  </si>
  <si>
    <t>Controllable DER/VPP (MWh)</t>
  </si>
  <si>
    <t>Electric Vehicles (EV)</t>
  </si>
  <si>
    <t>The yearly number of EVs and storage available used as an input into the demand forecasts
Yearly vehicle to grid storage available by the resource and dispatch models</t>
  </si>
  <si>
    <t>EV uptake (Number of cars)</t>
  </si>
  <si>
    <t>EV storage uptake (MWh)</t>
  </si>
  <si>
    <t>FESO 2027.CONSTRAINED.LR.3 NO_VPP_OP</t>
  </si>
  <si>
    <t>FESO 2027.EXPECTED.LR.3.NO_VPP_OP</t>
  </si>
  <si>
    <t>FESO 2027.RAPID.LR.3.NO_VPP_OP</t>
  </si>
  <si>
    <t>Vehicle to grid (V2G, percentage MWh of storage available in the market)</t>
  </si>
  <si>
    <t>Energy Efficiency</t>
  </si>
  <si>
    <t>Yearly energy efficiency used as an input into the demand forecasts. 
Uptake of more efficient appliances</t>
  </si>
  <si>
    <t>Energy efficiency (MWh)</t>
  </si>
  <si>
    <t>Existing and committed generator and storage parameters</t>
  </si>
  <si>
    <t>Modelling parameters for existing and committed generators
Note:
1. SO is sent out</t>
  </si>
  <si>
    <t>Existing and committed parameters</t>
  </si>
  <si>
    <t>Facility Code</t>
  </si>
  <si>
    <t>Station name</t>
  </si>
  <si>
    <t>Participant group</t>
  </si>
  <si>
    <t>Status</t>
  </si>
  <si>
    <t>Fuel type</t>
  </si>
  <si>
    <t>Plant type</t>
  </si>
  <si>
    <t>Declared SO Capacity</t>
  </si>
  <si>
    <t>Loss factor</t>
  </si>
  <si>
    <t>Capacity credits</t>
  </si>
  <si>
    <t>Ramp down rate</t>
  </si>
  <si>
    <t>Ramp up rate</t>
  </si>
  <si>
    <t>Thermal minimum on time</t>
  </si>
  <si>
    <t>Thermal minimum off time</t>
  </si>
  <si>
    <t>Min stable level</t>
  </si>
  <si>
    <t>FOM</t>
  </si>
  <si>
    <t>VOM</t>
  </si>
  <si>
    <t>Auxiliary factor/self load</t>
  </si>
  <si>
    <t>Full outage rate</t>
  </si>
  <si>
    <t>Partial outage rate</t>
  </si>
  <si>
    <t>Full outage - mean time to repair</t>
  </si>
  <si>
    <t>Partial outage - mean time to repair</t>
  </si>
  <si>
    <t>Partial outage derating factor</t>
  </si>
  <si>
    <t>Time on planned maintenance</t>
  </si>
  <si>
    <t>Regulation Raise</t>
  </si>
  <si>
    <t>Regulation Lower</t>
  </si>
  <si>
    <t>Contingency Reserve Raise</t>
  </si>
  <si>
    <t>Contingency Reserve Lower</t>
  </si>
  <si>
    <t xml:space="preserve">RoCoF Control Service
</t>
  </si>
  <si>
    <t>Charge efficiency</t>
  </si>
  <si>
    <t>Discharge efficiency</t>
  </si>
  <si>
    <t>Allowable max state of charge</t>
  </si>
  <si>
    <t>Allowable min state of charge</t>
  </si>
  <si>
    <t>Round trip efficency</t>
  </si>
  <si>
    <t>Annual degradation</t>
  </si>
  <si>
    <t>MW/ min</t>
  </si>
  <si>
    <t>Hours</t>
  </si>
  <si>
    <t>$/kW/yr</t>
  </si>
  <si>
    <t>$/MWh (SO)</t>
  </si>
  <si>
    <t>%</t>
  </si>
  <si>
    <t>AMBRISOLAR_PV1</t>
  </si>
  <si>
    <t>Metro Power</t>
  </si>
  <si>
    <t>EC</t>
  </si>
  <si>
    <t>Single axis PV</t>
  </si>
  <si>
    <t>Solar</t>
  </si>
  <si>
    <t>ALBANY_WF1</t>
  </si>
  <si>
    <t>AWF WTG1</t>
  </si>
  <si>
    <t>Alinta</t>
  </si>
  <si>
    <t>Wind turbine</t>
  </si>
  <si>
    <t>Wind</t>
  </si>
  <si>
    <t>AWF WTG2</t>
  </si>
  <si>
    <t>ALCOA_WGP</t>
  </si>
  <si>
    <t>ALCOA</t>
  </si>
  <si>
    <t>Natural gas</t>
  </si>
  <si>
    <t>Embedded generation</t>
  </si>
  <si>
    <t>KWINANA_ESR1</t>
  </si>
  <si>
    <t>BESS_2H_100_KW_330</t>
  </si>
  <si>
    <t>Synergy</t>
  </si>
  <si>
    <t>ESR</t>
  </si>
  <si>
    <t>Battery</t>
  </si>
  <si>
    <t>KWINANA_ESR2</t>
  </si>
  <si>
    <t>BESS_4H_225_KW_330</t>
  </si>
  <si>
    <t>SBSOLAR1_CUNDERDIN_PV1</t>
  </si>
  <si>
    <t>BESS_2H_51_CNS_132</t>
  </si>
  <si>
    <t>CUNDERIN_PV</t>
  </si>
  <si>
    <t>STHRNCRS_EG</t>
  </si>
  <si>
    <t>BIOGAS01</t>
  </si>
  <si>
    <t>Delorean Energy Retail</t>
  </si>
  <si>
    <t>ST</t>
  </si>
  <si>
    <t>Landfill gas</t>
  </si>
  <si>
    <t>BLAIRFOX_KARAKIN_WF1</t>
  </si>
  <si>
    <t>Denmark Community Windfarm</t>
  </si>
  <si>
    <t>BREMER_BAY_WF1</t>
  </si>
  <si>
    <t>AGWF Trust</t>
  </si>
  <si>
    <t>BADGINGARRA_PV1</t>
  </si>
  <si>
    <t>BSF SC1</t>
  </si>
  <si>
    <t>BSF SC2</t>
  </si>
  <si>
    <t>BSF SC3</t>
  </si>
  <si>
    <t>BADGINGARRA_WF1</t>
  </si>
  <si>
    <t>BWF WTG</t>
  </si>
  <si>
    <t>Blair Flox</t>
  </si>
  <si>
    <t>INVESTEC_COLLGAR_WF1</t>
  </si>
  <si>
    <t>CGW WTG1</t>
  </si>
  <si>
    <t>Mt.Barker Power Company</t>
  </si>
  <si>
    <t>CGW WTG2</t>
  </si>
  <si>
    <t>COCKBURN_CCG1</t>
  </si>
  <si>
    <t>DCWL_DENMARK_WF1</t>
  </si>
  <si>
    <t>Collgar</t>
  </si>
  <si>
    <t>EDWFMAN_PV1</t>
  </si>
  <si>
    <t>EMDA SC1</t>
  </si>
  <si>
    <t>APA</t>
  </si>
  <si>
    <t>EDWFMAN_WF1</t>
  </si>
  <si>
    <t>EMDA WTG1</t>
  </si>
  <si>
    <t>EMDB SC2</t>
  </si>
  <si>
    <t>EMDB WTG2</t>
  </si>
  <si>
    <t>GREENOUGH_RIVER_PV1</t>
  </si>
  <si>
    <t>Eq_GRSF1</t>
  </si>
  <si>
    <t>GRSF Trust</t>
  </si>
  <si>
    <t>Tilted Plate PV</t>
  </si>
  <si>
    <t>Eq-GRSF2- PV1</t>
  </si>
  <si>
    <t>Eq-GRSF2- PV2</t>
  </si>
  <si>
    <t>ERRRF_WTE_G1</t>
  </si>
  <si>
    <t>ERRRF_WTE</t>
  </si>
  <si>
    <t>FLATROCKS_WF1</t>
  </si>
  <si>
    <t>FLAT_ROCKS_WF1</t>
  </si>
  <si>
    <t>Enel</t>
  </si>
  <si>
    <t>ALINTA_PNJ_U1</t>
  </si>
  <si>
    <t>Gen_APJ_GT1</t>
  </si>
  <si>
    <t>Alinta Sales Pty Ltd</t>
  </si>
  <si>
    <t>BPS</t>
  </si>
  <si>
    <t>ALINTA_PNJ_U2</t>
  </si>
  <si>
    <t>Gen_APJ_GT2</t>
  </si>
  <si>
    <t>ALINTA_WGP_GT</t>
  </si>
  <si>
    <t>Gen_AWG_GT1</t>
  </si>
  <si>
    <t>ALINTA_WGP_U2</t>
  </si>
  <si>
    <t>Gen_AWG_GT2</t>
  </si>
  <si>
    <t>BW1_BLUEWATERS_G2</t>
  </si>
  <si>
    <t>Gen_BWP_G1</t>
  </si>
  <si>
    <t>Bluewaters Power 1 Pty Ltd</t>
  </si>
  <si>
    <t>Black coal</t>
  </si>
  <si>
    <t>BW2_BLUEWATERS_G1</t>
  </si>
  <si>
    <t>Gen_BWP_G2</t>
  </si>
  <si>
    <t>Bluewaters Power 2 Pty Ltd</t>
  </si>
  <si>
    <t>COLLIE_G1</t>
  </si>
  <si>
    <t>Gen_CPS_G1</t>
  </si>
  <si>
    <t>NEWGEN_NEERABUP_GT1</t>
  </si>
  <si>
    <t>Gen_GNN_GT11</t>
  </si>
  <si>
    <t xml:space="preserve">NewGen Neerabup </t>
  </si>
  <si>
    <t>NT</t>
  </si>
  <si>
    <t>Gen_GNN_GT12</t>
  </si>
  <si>
    <t>TIWEST_COG1</t>
  </si>
  <si>
    <t>Gen_KMK_GT1</t>
  </si>
  <si>
    <t>Tronox Management</t>
  </si>
  <si>
    <t>Cogeneration</t>
  </si>
  <si>
    <t>KEMERTON_GT11</t>
  </si>
  <si>
    <t>Gen_KMP_GT1</t>
  </si>
  <si>
    <t>KEMERTON_GT12</t>
  </si>
  <si>
    <t>Gen_KMP_GT2</t>
  </si>
  <si>
    <t>PERTHENERGY_KWINANA_GT1</t>
  </si>
  <si>
    <t>Gen_KND_GT1</t>
  </si>
  <si>
    <t>Western Energy Pty</t>
  </si>
  <si>
    <t>Gen_KND_GT2</t>
  </si>
  <si>
    <t>NAMKKN_MERR_SG1</t>
  </si>
  <si>
    <t>Gen_MDP_G1</t>
  </si>
  <si>
    <t>Merredin Energy</t>
  </si>
  <si>
    <t>Distillate</t>
  </si>
  <si>
    <t>Gen_MDP_G2</t>
  </si>
  <si>
    <t>MUNGARRA_GT1</t>
  </si>
  <si>
    <t>Gen_MGA_GT1</t>
  </si>
  <si>
    <t>Gen_MGA_GT3</t>
  </si>
  <si>
    <t>MUJA_G7</t>
  </si>
  <si>
    <t>Gen_MPS_G7</t>
  </si>
  <si>
    <t>MUJA_G8</t>
  </si>
  <si>
    <t>Gen_MPS_G8</t>
  </si>
  <si>
    <t>PINJAR_GT1</t>
  </si>
  <si>
    <t>Gen_PJR_GT1</t>
  </si>
  <si>
    <t>PINJAR_GT10</t>
  </si>
  <si>
    <t>Gen_PJR_GT10</t>
  </si>
  <si>
    <t>PINJAR_GT11</t>
  </si>
  <si>
    <t>Gen_PJR_GT11</t>
  </si>
  <si>
    <t>PINJAR_GT2</t>
  </si>
  <si>
    <t>Gen_PJR_GT2</t>
  </si>
  <si>
    <t>PINJAR_GT3</t>
  </si>
  <si>
    <t>Gen_PJR_GT3</t>
  </si>
  <si>
    <t>PINJAR_GT4</t>
  </si>
  <si>
    <t>Gen_PJR_GT4</t>
  </si>
  <si>
    <t>PINJAR_GT5</t>
  </si>
  <si>
    <t>Gen_PJR_GT5</t>
  </si>
  <si>
    <t>PINJAR_GT7</t>
  </si>
  <si>
    <t>Gen_PJR_GT7</t>
  </si>
  <si>
    <t>PINJAR_GT9</t>
  </si>
  <si>
    <t>Gen_PJR_GT9</t>
  </si>
  <si>
    <t>PRK_AG</t>
  </si>
  <si>
    <t>GLDFLDPW</t>
  </si>
  <si>
    <t>Diesel</t>
  </si>
  <si>
    <t>WEST_KALGOORLIE_GT2</t>
  </si>
  <si>
    <t>Gen_WKT_GT2</t>
  </si>
  <si>
    <t>Gen_WKT_GT3</t>
  </si>
  <si>
    <t>TESLA_GERALDTON_G1</t>
  </si>
  <si>
    <t>GTN DG</t>
  </si>
  <si>
    <t>Tesla Geraldton Pty</t>
  </si>
  <si>
    <t>GRASMERE_WF1</t>
  </si>
  <si>
    <t>GWF WEC1</t>
  </si>
  <si>
    <t>Mumbida Wind Farm</t>
  </si>
  <si>
    <t>HENDERSON_RENEWABLE_IG1</t>
  </si>
  <si>
    <t>Waste Gas Resources Pty Ltd</t>
  </si>
  <si>
    <t>KALBARRI_WF1</t>
  </si>
  <si>
    <t>TESLA_KEMERTON_G1</t>
  </si>
  <si>
    <t>KEM DG</t>
  </si>
  <si>
    <t>Tesla</t>
  </si>
  <si>
    <t>KWINANA_GT2</t>
  </si>
  <si>
    <t>KW_HEGT_G2</t>
  </si>
  <si>
    <t>KWINANA_GT3</t>
  </si>
  <si>
    <t>KW_HEGT_G3</t>
  </si>
  <si>
    <t>PHOENIX_KWINANA_WTE_G1</t>
  </si>
  <si>
    <t>KW_WTE</t>
  </si>
  <si>
    <t>MWF_MUMBIDA_WF1</t>
  </si>
  <si>
    <t>MBA WTG1</t>
  </si>
  <si>
    <t>MERSOLAR_PV1</t>
  </si>
  <si>
    <t>MRS PCS Eqv-1</t>
  </si>
  <si>
    <t>Rizen</t>
  </si>
  <si>
    <t>MRS PCS Eqv-2</t>
  </si>
  <si>
    <t>COLLIE_ESR1</t>
  </si>
  <si>
    <t>NEOEN_4H_200_PMB_330</t>
  </si>
  <si>
    <t>NEOEN</t>
  </si>
  <si>
    <t>COLLIE_BESS2</t>
  </si>
  <si>
    <t>NEOEN_4H_300_PMB_330</t>
  </si>
  <si>
    <t>COLLIE_ESR4</t>
  </si>
  <si>
    <t>COM_SYNERGY1_4H_250_SC_330</t>
  </si>
  <si>
    <t>Assumed sufficiently high</t>
  </si>
  <si>
    <t>COLLIE_ESR5</t>
  </si>
  <si>
    <t>COM_SYNERGY2_4H_250_SC_330</t>
  </si>
  <si>
    <t>NEWGEN_KWINANA_CCG1</t>
  </si>
  <si>
    <t>NewGen Power Kwinana Pty Ltd</t>
  </si>
  <si>
    <t>TESLA_NORTHAM_G1</t>
  </si>
  <si>
    <t>NOR DG</t>
  </si>
  <si>
    <t>NORTHAM_SF_PV1</t>
  </si>
  <si>
    <t>Northam Solar Project Partnership</t>
  </si>
  <si>
    <t>TESLA_PICTON_G1</t>
  </si>
  <si>
    <t>PIC DG</t>
  </si>
  <si>
    <t>RED_HILL</t>
  </si>
  <si>
    <t>Landfill Gas and Power Pty Ltd</t>
  </si>
  <si>
    <t>GLT</t>
  </si>
  <si>
    <t>ROCKINGHAM</t>
  </si>
  <si>
    <t>Perth Energy Pty Ltd</t>
  </si>
  <si>
    <t>SKYFRM_MTBARKER_WF1</t>
  </si>
  <si>
    <t>SOUTH_CARDUP</t>
  </si>
  <si>
    <t>TAMALA_PARK</t>
  </si>
  <si>
    <t>PRDSO_WALPOLE_HG1</t>
  </si>
  <si>
    <t>WALPOLE_20H_1.5_ALB_22</t>
  </si>
  <si>
    <t>WARRADARGE_WF1</t>
  </si>
  <si>
    <t>Blair Fox</t>
  </si>
  <si>
    <t>ALINTA_WWF</t>
  </si>
  <si>
    <t>WWF WTG1</t>
  </si>
  <si>
    <t>WWF WTG2</t>
  </si>
  <si>
    <t>YANDIN_WF1</t>
  </si>
  <si>
    <t>YDW WTG1</t>
  </si>
  <si>
    <t>YDW WTG2</t>
  </si>
  <si>
    <t>BLAIRFOX_BEROSRD_WF1</t>
  </si>
  <si>
    <t>ZBR - WTGEQV</t>
  </si>
  <si>
    <t>GRIFFINP_DSP_01</t>
  </si>
  <si>
    <t>GRIFFINP</t>
  </si>
  <si>
    <t>DSP</t>
  </si>
  <si>
    <t>PREMPWR_DSP_01</t>
  </si>
  <si>
    <t>SIMCOA_DSP_01</t>
  </si>
  <si>
    <t>Simcoa Operations Pty Ltd</t>
  </si>
  <si>
    <t>SYNERGY_DSP_04</t>
  </si>
  <si>
    <t>ALINTA_WGP_ESR1</t>
  </si>
  <si>
    <t>COM_ALINTA_2H_100_LWT_330</t>
  </si>
  <si>
    <t>Committed</t>
  </si>
  <si>
    <t>ARROWSMITH_EAST_G1</t>
  </si>
  <si>
    <t>Strike Energy Three Springs</t>
  </si>
  <si>
    <t>STRIKE ENERGY LIMITED</t>
  </si>
  <si>
    <t>GER_ESR1</t>
  </si>
  <si>
    <t>Tesla Holdings</t>
  </si>
  <si>
    <t>KING_ROCKS_WF1</t>
  </si>
  <si>
    <t>COM_KING_ROCKS_WF</t>
  </si>
  <si>
    <t>Synergy King Rocks Wind Farm</t>
  </si>
  <si>
    <t>MERREDIN_ESR1</t>
  </si>
  <si>
    <t>COM_NOMAD_BESS_4H_100_MRT_132</t>
  </si>
  <si>
    <t xml:space="preserve">Merredin Big BatteryNominee Pty Ltd </t>
  </si>
  <si>
    <t>MUCHEA_ESR1</t>
  </si>
  <si>
    <t>COM_BESS_4H_150_MUC_132</t>
  </si>
  <si>
    <t>Muchea Battery Pty Ltd</t>
  </si>
  <si>
    <t>NOR_ESR1</t>
  </si>
  <si>
    <t>OSBORNEPARK_G1</t>
  </si>
  <si>
    <t>West Australian Newspapers Ltd</t>
  </si>
  <si>
    <t>PERTHENERGY_KWINANA_GT2</t>
  </si>
  <si>
    <t>AGL Perth Energy Kwinana</t>
  </si>
  <si>
    <t xml:space="preserve">Western Energy Pty </t>
  </si>
  <si>
    <t>SBSOLAR1_CUNDERDIN_PV1_ESR_01</t>
  </si>
  <si>
    <t>TESLA_COLLSMALL_ESR1</t>
  </si>
  <si>
    <t>TESLA_KEMERTON_G2</t>
  </si>
  <si>
    <t>TESLA_KEMERTON_G3</t>
  </si>
  <si>
    <t>TESLA_PICTON_G1_NIGS_01_ESR</t>
  </si>
  <si>
    <t>WADDI_WF1</t>
  </si>
  <si>
    <t>Tilt renewables Waddi Wind Farm</t>
  </si>
  <si>
    <t>Tilt Renewables</t>
  </si>
  <si>
    <t>WAROONA_PV1_ESR_01</t>
  </si>
  <si>
    <t>COM_BESS_4H_80_WNS_330</t>
  </si>
  <si>
    <t>SE Waroona Development Pty Ltd</t>
  </si>
  <si>
    <t>WAROONA_PV1_IGS_01</t>
  </si>
  <si>
    <t>COM_BESS_4H_80_WNS_331</t>
  </si>
  <si>
    <t>ADERRTL_MOORA_WF1</t>
  </si>
  <si>
    <t>ADERRTL_MOORA_WF1_PV</t>
  </si>
  <si>
    <t>ADERRTL_MOORA_WF1_Biogass</t>
  </si>
  <si>
    <t>Biogas</t>
  </si>
  <si>
    <t>ADERRTL_MOORA_WF1_ESR</t>
  </si>
  <si>
    <t>AMBRISOLAR_PV2</t>
  </si>
  <si>
    <t>BALDIVIS_ESR1</t>
  </si>
  <si>
    <t>BOONANARRING_PV_ESR</t>
  </si>
  <si>
    <t>CAREYPARK_ESR1</t>
  </si>
  <si>
    <t>CAREYPARK_ESR2</t>
  </si>
  <si>
    <t>NARROGIN_WF1</t>
  </si>
  <si>
    <t>COM_NARROGIN_WF</t>
  </si>
  <si>
    <t>Neoen Australia Pty Ltd</t>
  </si>
  <si>
    <t>Alinta Marri Wind Farm</t>
  </si>
  <si>
    <t>KONDININ_WF1</t>
  </si>
  <si>
    <t>COM_KONDININ_WF</t>
  </si>
  <si>
    <t>Kondinin Wind Farm</t>
  </si>
  <si>
    <t>Parron_WF1</t>
  </si>
  <si>
    <t>Parron Maam Marang Farm</t>
  </si>
  <si>
    <t>Parron_WF2</t>
  </si>
  <si>
    <t>KEMERTON_ESR2</t>
  </si>
  <si>
    <t>Trina Kemerton BESS</t>
  </si>
  <si>
    <t>Kemerton BESS Nominee Pty Ltd</t>
  </si>
  <si>
    <t>WARRADARGE_WF1 Upgrade</t>
  </si>
  <si>
    <t>COM_WARRADARGE_WF2</t>
  </si>
  <si>
    <t>BEI WWF Pty Ltd ATF WWF Trust</t>
  </si>
  <si>
    <t>Gas Limits via the DBGNP for Gas Powered Generation in the SWIS</t>
  </si>
  <si>
    <t>The following estimates gas available for GPG where industrial and other consumption is largely static and electrification of large loads equates to additional capacity available to the power system.</t>
  </si>
  <si>
    <t>Extracted from Alumina electrification model on 23/9/2026.</t>
  </si>
  <si>
    <r>
      <rPr>
        <sz val="10"/>
        <color rgb="FF000000"/>
        <rFont val="Open sans"/>
      </rPr>
      <t>Gas is made available by electrification of alumina (</t>
    </r>
    <r>
      <rPr>
        <i/>
        <sz val="10"/>
        <color rgb="FF000000"/>
        <rFont val="Open Sans"/>
      </rPr>
      <t xml:space="preserve">Alumina electrification model) </t>
    </r>
    <r>
      <rPr>
        <sz val="10"/>
        <color rgb="FF000000"/>
        <rFont val="Open sans"/>
      </rPr>
      <t xml:space="preserve">and existing industry </t>
    </r>
    <r>
      <rPr>
        <i/>
        <sz val="10"/>
        <color rgb="FF000000"/>
        <rFont val="Open Sans"/>
      </rPr>
      <t>(DASLLE)</t>
    </r>
    <r>
      <rPr>
        <sz val="10"/>
        <color rgb="FF000000"/>
        <rFont val="Open sans"/>
      </rPr>
      <t>.</t>
    </r>
  </si>
  <si>
    <t>Gas availability (TJ/day)</t>
  </si>
  <si>
    <t>The quantum of gas available to GPG per day</t>
  </si>
  <si>
    <t xml:space="preserve">Fuel prices by technology and fuel transport costs by zone </t>
  </si>
  <si>
    <t>Fuel prices ($/GJ)</t>
  </si>
  <si>
    <t xml:space="preserve">Source:
Gas, Coal, and Distillate Expected scenario prices come from earlier modelling for EPWA, with transport costs within the total.
Hydrogen prices come from the NEM ISP 2026 I&amp;A for the Slower Growth, Step Change, and Accelerated Transition scenarios, prorated to Capacity Years with distribution cost assumed to be 25% of the cost of the fuel.																				</t>
  </si>
  <si>
    <t>Hydrogen</t>
  </si>
  <si>
    <t>Transport cost ($/GJ)</t>
  </si>
  <si>
    <t>OJ</t>
  </si>
  <si>
    <t>All</t>
  </si>
  <si>
    <t>DK</t>
  </si>
  <si>
    <t>New entrant technology capital expenditure (capex)</t>
  </si>
  <si>
    <t>Expected scenario - new entrant technology capex ($/kW)</t>
  </si>
  <si>
    <t>Source: CSIRO's GenCost 2025-2026 report, scenario: Global NZE post 2050</t>
  </si>
  <si>
    <t>Technology</t>
  </si>
  <si>
    <t>Large scale solar PV</t>
  </si>
  <si>
    <t>Concentrated solar thermal (14 hr)*</t>
  </si>
  <si>
    <t>Onshore wind</t>
  </si>
  <si>
    <t>Offshore wind (fixed)</t>
  </si>
  <si>
    <t>Flexible gas (OCGT)</t>
  </si>
  <si>
    <t>Gas with CCS</t>
  </si>
  <si>
    <t>Battery storage (4 hr)</t>
  </si>
  <si>
    <t>Battery storage (6 hr)</t>
  </si>
  <si>
    <t>Battery storage (8 hr)</t>
  </si>
  <si>
    <t>Battery storage (12 hr)</t>
  </si>
  <si>
    <t>Long duration energy storage (100hr)</t>
  </si>
  <si>
    <t>N/A</t>
  </si>
  <si>
    <t>Long duration energy storage (12-24hr)</t>
  </si>
  <si>
    <t>Small Modular Reactors (SMR)*</t>
  </si>
  <si>
    <t>Flow battery storage*</t>
  </si>
  <si>
    <t>Wave energy and other technologies</t>
  </si>
  <si>
    <t>Constrained scenario - new entrant technology capex ($/kW)</t>
  </si>
  <si>
    <t>Source: CSIRO's GenCost 2025-2026 report, scenario: Current policies</t>
  </si>
  <si>
    <t>Concentrated solar thermal*</t>
  </si>
  <si>
    <t>Rapid change scenario - new entrant technology capex ($/kW)</t>
  </si>
  <si>
    <t>Source: CSIRO's GenCost 2025-2026 report, scenario: Global NZE by 2050</t>
  </si>
  <si>
    <t>Long duration energy storage (100hr)^</t>
  </si>
  <si>
    <t>Long duration energy storage (12-24hr)~</t>
  </si>
  <si>
    <t>Expected scenario - New entrant parameters</t>
  </si>
  <si>
    <t>Source: AEMO 2026 ISP inputs and assumptions workbook</t>
  </si>
  <si>
    <t>Heat rate</t>
  </si>
  <si>
    <t>Auxiliaries / self load</t>
  </si>
  <si>
    <t>Economic life</t>
  </si>
  <si>
    <t>Technical life</t>
  </si>
  <si>
    <t>Scope 1 emissions intensity</t>
  </si>
  <si>
    <t>Rate of Change of Frequency (RoCoF) Control Service</t>
  </si>
  <si>
    <t>Equivalent average days per year on planned maintenance</t>
  </si>
  <si>
    <t>GJ/MWh</t>
  </si>
  <si>
    <t>$/kW/year</t>
  </si>
  <si>
    <t>% of generation</t>
  </si>
  <si>
    <t>Years</t>
  </si>
  <si>
    <t>kg/MWh as-gen</t>
  </si>
  <si>
    <t>(% of nameplate)</t>
  </si>
  <si>
    <t>MW.s.</t>
  </si>
  <si>
    <t>% of time</t>
  </si>
  <si>
    <t>Hrs</t>
  </si>
  <si>
    <t>Days</t>
  </si>
  <si>
    <t>Constrained scenario - New entrant parameters</t>
  </si>
  <si>
    <t>Reound trip efficency</t>
  </si>
  <si>
    <t>Long duration energy storage (100hr)*^</t>
  </si>
  <si>
    <t>Long duration energy storage (12-24hr)*~</t>
  </si>
  <si>
    <t>Rapid change scenario - New entrant parameters</t>
  </si>
  <si>
    <t>tbc</t>
  </si>
  <si>
    <t>Reflects cost of operating in more remote locations.</t>
  </si>
  <si>
    <t>Cost multiplier by region</t>
  </si>
  <si>
    <t>Cost Region</t>
  </si>
  <si>
    <t>Regional uplift</t>
  </si>
  <si>
    <t>Low</t>
  </si>
  <si>
    <t>Medium</t>
  </si>
  <si>
    <t>High</t>
  </si>
  <si>
    <t>Applied to all technologies, wind and solar acted as benchmark breakdown of costs, derived from Rawlins 2026 construction manual costs with uplifts applied to relevant components.</t>
  </si>
  <si>
    <t>Cost region by zone</t>
  </si>
  <si>
    <t>Cost multiplier</t>
  </si>
  <si>
    <t>Cardup</t>
  </si>
  <si>
    <t>Central Midlands</t>
  </si>
  <si>
    <t>Darkan</t>
  </si>
  <si>
    <t>Eastern Goldfields</t>
  </si>
  <si>
    <t>Guildford</t>
  </si>
  <si>
    <t>Great Southern</t>
  </si>
  <si>
    <t>Kondinin</t>
  </si>
  <si>
    <t>Kemerton</t>
  </si>
  <si>
    <t>Kwinana</t>
  </si>
  <si>
    <t>Metro Central</t>
  </si>
  <si>
    <t>Merredin</t>
  </si>
  <si>
    <t>Metro North</t>
  </si>
  <si>
    <t>Mason Road</t>
  </si>
  <si>
    <t>Metro South</t>
  </si>
  <si>
    <t>Muja</t>
  </si>
  <si>
    <t>Mid West</t>
  </si>
  <si>
    <t>Neerabup</t>
  </si>
  <si>
    <t>North Country</t>
  </si>
  <si>
    <t>Narrogin</t>
  </si>
  <si>
    <t>Northam</t>
  </si>
  <si>
    <t>Oakajee</t>
  </si>
  <si>
    <t>Peel</t>
  </si>
  <si>
    <t>South East</t>
  </si>
  <si>
    <t>Three Springs</t>
  </si>
  <si>
    <t>Williams</t>
  </si>
  <si>
    <t>New entrant build constraints</t>
  </si>
  <si>
    <t>Build limits are used to define where, when and at what scale new generation candidates can be built in the expansion model.</t>
  </si>
  <si>
    <r>
      <t>Plant type</t>
    </r>
    <r>
      <rPr>
        <sz val="10"/>
        <color rgb="FFFFFFFF"/>
        <rFont val="Open Sans"/>
        <family val="2"/>
      </rPr>
      <t> </t>
    </r>
  </si>
  <si>
    <r>
      <t>Core Technology</t>
    </r>
    <r>
      <rPr>
        <sz val="10"/>
        <color rgb="FFFFFFFF"/>
        <rFont val="Open Sans"/>
        <family val="2"/>
      </rPr>
      <t> </t>
    </r>
  </si>
  <si>
    <r>
      <t>Sensitivity</t>
    </r>
    <r>
      <rPr>
        <sz val="10"/>
        <color rgb="FFFFFFFF"/>
        <rFont val="Open Sans"/>
        <family val="2"/>
      </rPr>
      <t> </t>
    </r>
  </si>
  <si>
    <t>Entry</t>
  </si>
  <si>
    <t>Large scale solar PV </t>
  </si>
  <si>
    <t>Yes </t>
  </si>
  <si>
    <t> </t>
  </si>
  <si>
    <t>Yes</t>
  </si>
  <si>
    <t>No</t>
  </si>
  <si>
    <t>Concentrated solar thermal* </t>
  </si>
  <si>
    <t>Onshore wind </t>
  </si>
  <si>
    <t>Offshore wind (fixed) </t>
  </si>
  <si>
    <t>Flexible gas (OCGT) </t>
  </si>
  <si>
    <t>Gas with CCS </t>
  </si>
  <si>
    <t>Battery storage (4 hr) </t>
  </si>
  <si>
    <t>Battery storage (6 hr) </t>
  </si>
  <si>
    <t>Battery storage (8 hr) </t>
  </si>
  <si>
    <t>Battery storage (12 hr) </t>
  </si>
  <si>
    <t>Long duration energy storage (100hr)*^ </t>
  </si>
  <si>
    <t>Long duration energy storage (12-24hr)*~ </t>
  </si>
  <si>
    <t>Flow battery storage* </t>
  </si>
  <si>
    <t>Global - build limits (MW), core technologies</t>
  </si>
  <si>
    <t xml:space="preserve">Central </t>
  </si>
  <si>
    <t>Further build limits may be identified as modelling progresses.</t>
  </si>
  <si>
    <t>Costs associated with connecitng new generation to the transmission network.</t>
  </si>
  <si>
    <t>Renewable generation traces</t>
  </si>
  <si>
    <t>Monthly capacity factor trace for renewable generators in PLEXOS</t>
  </si>
  <si>
    <t>Wind traces (monthly capacity factor) TBC</t>
  </si>
  <si>
    <t>CF %</t>
  </si>
  <si>
    <t>Month</t>
  </si>
  <si>
    <t>Grand Total</t>
  </si>
  <si>
    <t>Utility solar traces (monthly capacity factor) TBC</t>
  </si>
  <si>
    <t>Rooftop solar traces (monthly capacity factor, by uSim weather zone) TBC</t>
  </si>
  <si>
    <t>This details the representation of the transmission network for the South West Interconnected System</t>
  </si>
  <si>
    <t>The discount rate is used to compare costs and benefits received at different points in time as well as to calculate the present value of future cash flows to account for the time value of money.
Inflation is used to esculate or deflate figures to 1 June 2026 dollars</t>
  </si>
  <si>
    <t>Discount rate</t>
  </si>
  <si>
    <t>RBA June Quarter</t>
  </si>
  <si>
    <t>BRCP 2026 ERA</t>
  </si>
  <si>
    <t>RBA inflation band</t>
  </si>
  <si>
    <t>Value of customer reliability is used to allow expansion modelling to represent the cost of unserved energy.</t>
  </si>
  <si>
    <t>Value of customer reliability ($/MWh)</t>
  </si>
  <si>
    <t xml:space="preserve">Value of customer reliability is based on the ERA's final decision to Western Power's Network uplifted for inflation 
</t>
  </si>
  <si>
    <t>All years</t>
  </si>
  <si>
    <r>
      <rPr>
        <sz val="10"/>
        <color rgb="FF000000"/>
        <rFont val="Open sans"/>
      </rPr>
      <t xml:space="preserve">New entrant modelling parameters for different technologies.
SO is "sent out".
</t>
    </r>
    <r>
      <rPr>
        <i/>
        <sz val="10"/>
        <color rgb="FF000000"/>
        <rFont val="Open Sans"/>
      </rPr>
      <t xml:space="preserve">*Technology will be included as a sensitivity.
</t>
    </r>
    <r>
      <rPr>
        <i/>
        <sz val="10"/>
        <color rgb="FFFF0000"/>
        <rFont val="Open Sans"/>
      </rPr>
      <t xml:space="preserve">
6 and 12 hr Battery storage are interpolated and extrapolated from 4 and 8 hr respectively.</t>
    </r>
  </si>
  <si>
    <t xml:space="preserve">Capital expenditure for new build by technology and year.
* included if needed for a sensitivity.
Battery storage (6 hr) is interpolated from the 4 hr and 8 hr variants.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</si>
</sst>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quot;$&quot;* #,##0_-;\-&quot;$&quot;* #,##0_-;_-&quot;$&quot;* &quot;-&quot;??_-;_-@_-"/>
    <numFmt numFmtId="165" formatCode="0.0"/>
    <numFmt numFmtId="166" formatCode="_-* #,##0_-;\-* #,##0_-;_-* &quot;-&quot;??_-;_-@_-"/>
    <numFmt numFmtId="167" formatCode="0.0%"/>
    <numFmt numFmtId="168" formatCode="0.0000%"/>
    <numFmt numFmtId="169" formatCode="0.000%"/>
  </numFmts>
  <fonts count="45" x14ac:knownFonts="1">
    <font>
      <sz val="11"/>
      <color theme="1"/>
      <name val="Calibri"/>
      <family val="2"/>
      <scheme val="minor"/>
    </font>
    <font>
      <b/>
      <sz val="16"/>
      <color rgb="FFFFFFFF"/>
      <name val="Open Sans"/>
    </font>
    <font>
      <b/>
      <sz val="14"/>
      <color rgb="FF041049"/>
      <name val="Open Sans"/>
    </font>
    <font>
      <b/>
      <sz val="10"/>
      <color rgb="FF041049"/>
      <name val="Open Sans"/>
    </font>
    <font>
      <sz val="10"/>
      <name val="Open Sans"/>
    </font>
    <font>
      <sz val="14"/>
      <color rgb="FFFF0000"/>
      <name val="Calibri"/>
      <family val="2"/>
      <scheme val="minor"/>
    </font>
    <font>
      <b/>
      <sz val="12"/>
      <color rgb="FF041049"/>
      <name val="Open Sans"/>
    </font>
    <font>
      <b/>
      <sz val="10"/>
      <color rgb="FFFFFFFF"/>
      <name val="Open Sans"/>
    </font>
    <font>
      <b/>
      <sz val="14"/>
      <color theme="3"/>
      <name val="Open Sans"/>
    </font>
    <font>
      <sz val="11"/>
      <color theme="3"/>
      <name val="Calibri"/>
      <family val="2"/>
      <scheme val="minor"/>
    </font>
    <font>
      <sz val="11"/>
      <color theme="1"/>
      <name val="Open sans"/>
    </font>
    <font>
      <sz val="10"/>
      <color rgb="FF000000"/>
      <name val="Open sans"/>
    </font>
    <font>
      <sz val="10"/>
      <color theme="1"/>
      <name val="Open sans"/>
    </font>
    <font>
      <sz val="10"/>
      <color rgb="FF041049"/>
      <name val="Open Sans"/>
    </font>
    <font>
      <sz val="11"/>
      <color theme="1"/>
      <name val="Calibri"/>
      <family val="2"/>
      <scheme val="minor"/>
    </font>
    <font>
      <i/>
      <sz val="9"/>
      <color rgb="FF041049"/>
      <name val="Open Sans"/>
    </font>
    <font>
      <i/>
      <sz val="10"/>
      <name val="Open Sans"/>
      <family val="2"/>
    </font>
    <font>
      <sz val="10"/>
      <name val="Open Sans"/>
      <family val="2"/>
    </font>
    <font>
      <u/>
      <sz val="11"/>
      <color theme="10"/>
      <name val="Calibri"/>
      <family val="2"/>
      <scheme val="minor"/>
    </font>
    <font>
      <u/>
      <sz val="8"/>
      <color theme="10"/>
      <name val="Calibri"/>
      <family val="2"/>
      <scheme val="minor"/>
    </font>
    <font>
      <i/>
      <sz val="11"/>
      <color theme="1"/>
      <name val="Calibri"/>
      <family val="2"/>
      <scheme val="minor"/>
    </font>
    <font>
      <sz val="12"/>
      <color theme="1"/>
      <name val="Calibri"/>
      <family val="2"/>
      <scheme val="minor"/>
    </font>
    <font>
      <b/>
      <sz val="10"/>
      <color rgb="FFFFFFFF"/>
      <name val="Open Sans"/>
      <family val="2"/>
    </font>
    <font>
      <i/>
      <sz val="10"/>
      <color rgb="FF041049"/>
      <name val="Open Sans"/>
    </font>
    <font>
      <b/>
      <sz val="12"/>
      <color rgb="FFFFFFFF"/>
      <name val="Open Sans"/>
    </font>
    <font>
      <i/>
      <sz val="10"/>
      <name val="Open Sans"/>
    </font>
    <font>
      <b/>
      <sz val="10"/>
      <name val="Open Sans"/>
    </font>
    <font>
      <i/>
      <sz val="10"/>
      <color theme="1"/>
      <name val="Open Sans"/>
    </font>
    <font>
      <b/>
      <strike/>
      <sz val="10"/>
      <color rgb="FFFFFF00"/>
      <name val="Open Sans"/>
    </font>
    <font>
      <sz val="11"/>
      <color rgb="FF000000"/>
      <name val="Aptos Narrow"/>
      <family val="2"/>
    </font>
    <font>
      <b/>
      <sz val="10"/>
      <color rgb="FFFFFFFF"/>
      <name val="Open Sans"/>
      <charset val="1"/>
    </font>
    <font>
      <sz val="10"/>
      <name val="Open Sans"/>
      <charset val="1"/>
    </font>
    <font>
      <b/>
      <sz val="14"/>
      <color theme="3"/>
      <name val="Open Sans"/>
      <family val="2"/>
    </font>
    <font>
      <b/>
      <sz val="14"/>
      <name val="Open Sans"/>
      <family val="2"/>
    </font>
    <font>
      <sz val="11"/>
      <name val="Calibri"/>
      <family val="2"/>
      <scheme val="minor"/>
    </font>
    <font>
      <b/>
      <sz val="12"/>
      <color rgb="FF041049"/>
      <name val="Open Sans"/>
      <family val="2"/>
    </font>
    <font>
      <sz val="10"/>
      <color rgb="FFFFFFFF"/>
      <name val="Open Sans"/>
      <family val="2"/>
    </font>
    <font>
      <sz val="10"/>
      <color theme="1"/>
      <name val="Open Sans"/>
      <family val="2"/>
    </font>
    <font>
      <sz val="10"/>
      <name val="Segoe UI Symbol"/>
      <family val="2"/>
    </font>
    <font>
      <sz val="11"/>
      <color rgb="FF000000"/>
      <name val="Calibri"/>
      <family val="2"/>
    </font>
    <font>
      <i/>
      <sz val="10"/>
      <color rgb="FF000000"/>
      <name val="Open Sans"/>
    </font>
    <font>
      <sz val="10"/>
      <color rgb="FFF79646"/>
      <name val="Open Sans"/>
      <family val="2"/>
    </font>
    <font>
      <b/>
      <sz val="11"/>
      <color theme="1"/>
      <name val="Calibri"/>
      <family val="2"/>
      <scheme val="minor"/>
    </font>
    <font>
      <b/>
      <sz val="11"/>
      <color rgb="FFFFFFFF"/>
      <name val="Aptos Narrow"/>
      <family val="2"/>
    </font>
    <font>
      <i/>
      <sz val="10"/>
      <color rgb="FFFF0000"/>
      <name val="Open Sans"/>
    </font>
  </fonts>
  <fills count="117">
    <fill>
      <patternFill patternType="none"/>
    </fill>
    <fill>
      <patternFill patternType="gray125"/>
    </fill>
    <fill>
      <patternFill patternType="solid">
        <fgColor theme="2"/>
        <bgColor indexed="64"/>
      </patternFill>
    </fill>
    <fill>
      <patternFill patternType="solid">
        <fgColor theme="3"/>
        <bgColor rgb="FF041049"/>
      </patternFill>
    </fill>
    <fill>
      <patternFill patternType="solid">
        <fgColor theme="3"/>
        <bgColor indexed="64"/>
      </patternFill>
    </fill>
    <fill>
      <patternFill patternType="solid">
        <fgColor theme="2" tint="0.39997558519241921"/>
        <bgColor indexed="64"/>
      </patternFill>
    </fill>
    <fill>
      <patternFill patternType="solid">
        <fgColor theme="2" tint="0.79998168889431442"/>
        <bgColor rgb="FF041049"/>
      </patternFill>
    </fill>
    <fill>
      <patternFill patternType="solid">
        <fgColor theme="2" tint="0.79998168889431442"/>
        <bgColor indexed="64"/>
      </patternFill>
    </fill>
    <fill>
      <patternFill patternType="solid">
        <fgColor theme="2" tint="0.79998168889431442"/>
        <bgColor rgb="FF8FC9BA"/>
      </patternFill>
    </fill>
    <fill>
      <patternFill patternType="solid">
        <fgColor theme="2"/>
        <bgColor rgb="FF8FC9BA"/>
      </patternFill>
    </fill>
    <fill>
      <patternFill patternType="solid">
        <fgColor theme="6"/>
        <bgColor rgb="FF2C678D"/>
      </patternFill>
    </fill>
    <fill>
      <patternFill patternType="solid">
        <fgColor theme="2" tint="0.79998168889431442"/>
        <bgColor rgb="FF000000"/>
      </patternFill>
    </fill>
    <fill>
      <patternFill patternType="solid">
        <fgColor theme="5" tint="0.59999389629810485"/>
        <bgColor rgb="FF000000"/>
      </patternFill>
    </fill>
    <fill>
      <patternFill patternType="solid">
        <fgColor theme="3"/>
        <bgColor rgb="FF2C678D"/>
      </patternFill>
    </fill>
    <fill>
      <patternFill patternType="solid">
        <fgColor theme="0" tint="-4.9989318521683403E-2"/>
        <bgColor indexed="64"/>
      </patternFill>
    </fill>
    <fill>
      <patternFill patternType="solid">
        <fgColor rgb="FFE8F4F1"/>
        <bgColor rgb="FF000000"/>
      </patternFill>
    </fill>
    <fill>
      <patternFill patternType="solid">
        <fgColor rgb="FF2C678D"/>
        <bgColor rgb="FF2C678D"/>
      </patternFill>
    </fill>
    <fill>
      <patternFill patternType="solid">
        <fgColor rgb="FFE8F4F1"/>
        <bgColor indexed="64"/>
      </patternFill>
    </fill>
    <fill>
      <patternFill patternType="solid">
        <fgColor rgb="FF041049"/>
        <bgColor indexed="64"/>
      </patternFill>
    </fill>
    <fill>
      <patternFill patternType="solid">
        <fgColor rgb="FF104861"/>
        <bgColor rgb="FF000000"/>
      </patternFill>
    </fill>
    <fill>
      <patternFill patternType="solid">
        <fgColor rgb="FFFFEF9C"/>
        <bgColor rgb="FF000000"/>
      </patternFill>
    </fill>
    <fill>
      <patternFill patternType="solid">
        <fgColor rgb="FFFEEF9C"/>
        <bgColor rgb="FF000000"/>
      </patternFill>
    </fill>
    <fill>
      <patternFill patternType="solid">
        <fgColor rgb="FFFDEF9C"/>
        <bgColor rgb="FF000000"/>
      </patternFill>
    </fill>
    <fill>
      <patternFill patternType="solid">
        <fgColor rgb="FFFCEE9C"/>
        <bgColor rgb="FF000000"/>
      </patternFill>
    </fill>
    <fill>
      <patternFill patternType="solid">
        <fgColor rgb="FFFBEE9C"/>
        <bgColor rgb="FF000000"/>
      </patternFill>
    </fill>
    <fill>
      <patternFill patternType="solid">
        <fgColor rgb="FFFAEE9B"/>
        <bgColor rgb="FF000000"/>
      </patternFill>
    </fill>
    <fill>
      <patternFill patternType="solid">
        <fgColor rgb="FFF9EE9B"/>
        <bgColor rgb="FF000000"/>
      </patternFill>
    </fill>
    <fill>
      <patternFill patternType="solid">
        <fgColor rgb="FFF8ED9B"/>
        <bgColor rgb="FF000000"/>
      </patternFill>
    </fill>
    <fill>
      <patternFill patternType="solid">
        <fgColor rgb="FFF7ED9B"/>
        <bgColor rgb="FF000000"/>
      </patternFill>
    </fill>
    <fill>
      <patternFill patternType="solid">
        <fgColor rgb="FFF6ED9B"/>
        <bgColor rgb="FF000000"/>
      </patternFill>
    </fill>
    <fill>
      <patternFill patternType="solid">
        <fgColor rgb="FFF5EC9A"/>
        <bgColor rgb="FF000000"/>
      </patternFill>
    </fill>
    <fill>
      <patternFill patternType="solid">
        <fgColor rgb="FFF4EC9A"/>
        <bgColor rgb="FF000000"/>
      </patternFill>
    </fill>
    <fill>
      <patternFill patternType="solid">
        <fgColor rgb="FFF3EC9A"/>
        <bgColor rgb="FF000000"/>
      </patternFill>
    </fill>
    <fill>
      <patternFill patternType="solid">
        <fgColor rgb="FFF2EB9A"/>
        <bgColor rgb="FF000000"/>
      </patternFill>
    </fill>
    <fill>
      <patternFill patternType="solid">
        <fgColor rgb="FFF1EB9A"/>
        <bgColor rgb="FF000000"/>
      </patternFill>
    </fill>
    <fill>
      <patternFill patternType="solid">
        <fgColor rgb="FFF0EB99"/>
        <bgColor rgb="FF000000"/>
      </patternFill>
    </fill>
    <fill>
      <patternFill patternType="solid">
        <fgColor rgb="FFEEEA99"/>
        <bgColor rgb="FF000000"/>
      </patternFill>
    </fill>
    <fill>
      <patternFill patternType="solid">
        <fgColor rgb="FFEAE998"/>
        <bgColor rgb="FF000000"/>
      </patternFill>
    </fill>
    <fill>
      <patternFill patternType="solid">
        <fgColor rgb="FFE7E897"/>
        <bgColor rgb="FF000000"/>
      </patternFill>
    </fill>
    <fill>
      <patternFill patternType="solid">
        <fgColor rgb="FFE5E797"/>
        <bgColor rgb="FF000000"/>
      </patternFill>
    </fill>
    <fill>
      <patternFill patternType="solid">
        <fgColor rgb="FFE3E796"/>
        <bgColor rgb="FF000000"/>
      </patternFill>
    </fill>
    <fill>
      <patternFill patternType="solid">
        <fgColor rgb="FFE1E696"/>
        <bgColor rgb="FF000000"/>
      </patternFill>
    </fill>
    <fill>
      <patternFill patternType="solid">
        <fgColor rgb="FFDFE596"/>
        <bgColor rgb="FF000000"/>
      </patternFill>
    </fill>
    <fill>
      <patternFill patternType="solid">
        <fgColor rgb="FFDDE595"/>
        <bgColor rgb="FF000000"/>
      </patternFill>
    </fill>
    <fill>
      <patternFill patternType="solid">
        <fgColor rgb="FFDAE495"/>
        <bgColor rgb="FF000000"/>
      </patternFill>
    </fill>
    <fill>
      <patternFill patternType="solid">
        <fgColor rgb="FFD8E394"/>
        <bgColor rgb="FF000000"/>
      </patternFill>
    </fill>
    <fill>
      <patternFill patternType="solid">
        <fgColor rgb="FFD6E294"/>
        <bgColor rgb="FF000000"/>
      </patternFill>
    </fill>
    <fill>
      <patternFill patternType="solid">
        <fgColor rgb="FFD4E293"/>
        <bgColor rgb="FF000000"/>
      </patternFill>
    </fill>
    <fill>
      <patternFill patternType="solid">
        <fgColor rgb="FFE8E898"/>
        <bgColor rgb="FF000000"/>
      </patternFill>
    </fill>
    <fill>
      <patternFill patternType="solid">
        <fgColor rgb="FFE2E696"/>
        <bgColor rgb="FF000000"/>
      </patternFill>
    </fill>
    <fill>
      <patternFill patternType="solid">
        <fgColor rgb="FFDCE495"/>
        <bgColor rgb="FF000000"/>
      </patternFill>
    </fill>
    <fill>
      <patternFill patternType="solid">
        <fgColor rgb="FFD5E294"/>
        <bgColor rgb="FF000000"/>
      </patternFill>
    </fill>
    <fill>
      <patternFill patternType="solid">
        <fgColor rgb="FFCFE092"/>
        <bgColor rgb="FF000000"/>
      </patternFill>
    </fill>
    <fill>
      <patternFill patternType="solid">
        <fgColor rgb="FFC9DE91"/>
        <bgColor rgb="FF000000"/>
      </patternFill>
    </fill>
    <fill>
      <patternFill patternType="solid">
        <fgColor rgb="FFC2DC90"/>
        <bgColor rgb="FF000000"/>
      </patternFill>
    </fill>
    <fill>
      <patternFill patternType="solid">
        <fgColor rgb="FFBCDA8E"/>
        <bgColor rgb="FF000000"/>
      </patternFill>
    </fill>
    <fill>
      <patternFill patternType="solid">
        <fgColor rgb="FFB6D88D"/>
        <bgColor rgb="FF000000"/>
      </patternFill>
    </fill>
    <fill>
      <patternFill patternType="solid">
        <fgColor rgb="FFAFD68C"/>
        <bgColor rgb="FF000000"/>
      </patternFill>
    </fill>
    <fill>
      <patternFill patternType="solid">
        <fgColor rgb="FFA9D48A"/>
        <bgColor rgb="FF000000"/>
      </patternFill>
    </fill>
    <fill>
      <patternFill patternType="solid">
        <fgColor rgb="FFFBEE9B"/>
        <bgColor rgb="FF000000"/>
      </patternFill>
    </fill>
    <fill>
      <patternFill patternType="solid">
        <fgColor rgb="FFF9ED9B"/>
        <bgColor rgb="FF000000"/>
      </patternFill>
    </fill>
    <fill>
      <patternFill patternType="solid">
        <fgColor rgb="FFF6EC9A"/>
        <bgColor rgb="FF000000"/>
      </patternFill>
    </fill>
    <fill>
      <patternFill patternType="solid">
        <fgColor rgb="FFF1EB99"/>
        <bgColor rgb="FF000000"/>
      </patternFill>
    </fill>
    <fill>
      <patternFill patternType="solid">
        <fgColor rgb="FFF0EA99"/>
        <bgColor rgb="FF000000"/>
      </patternFill>
    </fill>
    <fill>
      <patternFill patternType="solid">
        <fgColor rgb="FFEFEA99"/>
        <bgColor rgb="FF000000"/>
      </patternFill>
    </fill>
    <fill>
      <patternFill patternType="solid">
        <fgColor rgb="FFE9E898"/>
        <bgColor rgb="FF000000"/>
      </patternFill>
    </fill>
    <fill>
      <patternFill patternType="solid">
        <fgColor rgb="FFD0E192"/>
        <bgColor rgb="FF000000"/>
      </patternFill>
    </fill>
    <fill>
      <patternFill patternType="solid">
        <fgColor rgb="FFCCDF92"/>
        <bgColor rgb="FF000000"/>
      </patternFill>
    </fill>
    <fill>
      <patternFill patternType="solid">
        <fgColor rgb="FFC8DE91"/>
        <bgColor rgb="FF000000"/>
      </patternFill>
    </fill>
    <fill>
      <patternFill patternType="solid">
        <fgColor rgb="FFC4DD90"/>
        <bgColor rgb="FF000000"/>
      </patternFill>
    </fill>
    <fill>
      <patternFill patternType="solid">
        <fgColor rgb="FFC0DC8F"/>
        <bgColor rgb="FF000000"/>
      </patternFill>
    </fill>
    <fill>
      <patternFill patternType="solid">
        <fgColor rgb="FFB8D98D"/>
        <bgColor rgb="FF000000"/>
      </patternFill>
    </fill>
    <fill>
      <patternFill patternType="solid">
        <fgColor rgb="FFBBDA8E"/>
        <bgColor rgb="FF000000"/>
      </patternFill>
    </fill>
    <fill>
      <patternFill patternType="solid">
        <fgColor rgb="FFB5D88D"/>
        <bgColor rgb="FF000000"/>
      </patternFill>
    </fill>
    <fill>
      <patternFill patternType="solid">
        <fgColor rgb="FFB1D78C"/>
        <bgColor rgb="FF000000"/>
      </patternFill>
    </fill>
    <fill>
      <patternFill patternType="solid">
        <fgColor rgb="FFAED68B"/>
        <bgColor rgb="FF000000"/>
      </patternFill>
    </fill>
    <fill>
      <patternFill patternType="solid">
        <fgColor rgb="FFABD58B"/>
        <bgColor rgb="FF000000"/>
      </patternFill>
    </fill>
    <fill>
      <patternFill patternType="solid">
        <fgColor rgb="FFA8D48A"/>
        <bgColor rgb="FF000000"/>
      </patternFill>
    </fill>
    <fill>
      <patternFill patternType="solid">
        <fgColor rgb="FFA5D389"/>
        <bgColor rgb="FF000000"/>
      </patternFill>
    </fill>
    <fill>
      <patternFill patternType="solid">
        <fgColor rgb="FFA2D289"/>
        <bgColor rgb="FF000000"/>
      </patternFill>
    </fill>
    <fill>
      <patternFill patternType="solid">
        <fgColor rgb="FF9FD188"/>
        <bgColor rgb="FF000000"/>
      </patternFill>
    </fill>
    <fill>
      <patternFill patternType="solid">
        <fgColor rgb="FF9CD087"/>
        <bgColor rgb="FF000000"/>
      </patternFill>
    </fill>
    <fill>
      <patternFill patternType="solid">
        <fgColor rgb="FF98CF87"/>
        <bgColor rgb="FF000000"/>
      </patternFill>
    </fill>
    <fill>
      <patternFill patternType="solid">
        <fgColor rgb="FFDBE495"/>
        <bgColor rgb="FF000000"/>
      </patternFill>
    </fill>
    <fill>
      <patternFill patternType="solid">
        <fgColor rgb="FFD5E293"/>
        <bgColor rgb="FF000000"/>
      </patternFill>
    </fill>
    <fill>
      <patternFill patternType="solid">
        <fgColor rgb="FFEDEA99"/>
        <bgColor rgb="FF000000"/>
      </patternFill>
    </fill>
    <fill>
      <patternFill patternType="solid">
        <fgColor rgb="FFE4E797"/>
        <bgColor rgb="FF000000"/>
      </patternFill>
    </fill>
    <fill>
      <patternFill patternType="solid">
        <fgColor rgb="FFD1E193"/>
        <bgColor rgb="FF000000"/>
      </patternFill>
    </fill>
    <fill>
      <patternFill patternType="solid">
        <fgColor rgb="FFE0E696"/>
        <bgColor rgb="FF000000"/>
      </patternFill>
    </fill>
    <fill>
      <patternFill patternType="solid">
        <fgColor rgb="FFD7E394"/>
        <bgColor rgb="FF000000"/>
      </patternFill>
    </fill>
    <fill>
      <patternFill patternType="solid">
        <fgColor rgb="FFD3E193"/>
        <bgColor rgb="FF000000"/>
      </patternFill>
    </fill>
    <fill>
      <patternFill patternType="solid">
        <fgColor rgb="FFCADF91"/>
        <bgColor rgb="FF000000"/>
      </patternFill>
    </fill>
    <fill>
      <patternFill patternType="solid">
        <fgColor rgb="FFC1DC8F"/>
        <bgColor rgb="FF000000"/>
      </patternFill>
    </fill>
    <fill>
      <patternFill patternType="solid">
        <fgColor rgb="FFA6D38A"/>
        <bgColor rgb="FF000000"/>
      </patternFill>
    </fill>
    <fill>
      <patternFill patternType="solid">
        <fgColor rgb="FFFCEF9C"/>
        <bgColor rgb="FF000000"/>
      </patternFill>
    </fill>
    <fill>
      <patternFill patternType="solid">
        <fgColor rgb="FFF3EB9A"/>
        <bgColor rgb="FF000000"/>
      </patternFill>
    </fill>
    <fill>
      <patternFill patternType="solid">
        <fgColor rgb="FFE6E797"/>
        <bgColor rgb="FF000000"/>
      </patternFill>
    </fill>
    <fill>
      <patternFill patternType="solid">
        <fgColor rgb="FFD9E394"/>
        <bgColor rgb="FF000000"/>
      </patternFill>
    </fill>
    <fill>
      <patternFill patternType="solid">
        <fgColor rgb="FFCDDF92"/>
        <bgColor rgb="FF000000"/>
      </patternFill>
    </fill>
    <fill>
      <patternFill patternType="solid">
        <fgColor rgb="FFC0DB8F"/>
        <bgColor rgb="FF000000"/>
      </patternFill>
    </fill>
    <fill>
      <patternFill patternType="solid">
        <fgColor rgb="FFB3D78C"/>
        <bgColor rgb="FF000000"/>
      </patternFill>
    </fill>
    <fill>
      <patternFill patternType="solid">
        <fgColor rgb="FFA0D188"/>
        <bgColor rgb="FF000000"/>
      </patternFill>
    </fill>
    <fill>
      <patternFill patternType="solid">
        <fgColor rgb="FF99CF87"/>
        <bgColor rgb="FF000000"/>
      </patternFill>
    </fill>
    <fill>
      <patternFill patternType="solid">
        <fgColor rgb="FF92CD85"/>
        <bgColor rgb="FF000000"/>
      </patternFill>
    </fill>
    <fill>
      <patternFill patternType="solid">
        <fgColor rgb="FF8CCB84"/>
        <bgColor rgb="FF000000"/>
      </patternFill>
    </fill>
    <fill>
      <patternFill patternType="solid">
        <fgColor rgb="FF85C983"/>
        <bgColor rgb="FF000000"/>
      </patternFill>
    </fill>
    <fill>
      <patternFill patternType="solid">
        <fgColor rgb="FF7EC781"/>
        <bgColor rgb="FF000000"/>
      </patternFill>
    </fill>
    <fill>
      <patternFill patternType="solid">
        <fgColor rgb="FF78C580"/>
        <bgColor rgb="FF000000"/>
      </patternFill>
    </fill>
    <fill>
      <patternFill patternType="solid">
        <fgColor rgb="FF71C37E"/>
        <bgColor rgb="FF000000"/>
      </patternFill>
    </fill>
    <fill>
      <patternFill patternType="solid">
        <fgColor rgb="FF6AC17D"/>
        <bgColor rgb="FF000000"/>
      </patternFill>
    </fill>
    <fill>
      <patternFill patternType="solid">
        <fgColor rgb="FF63BE7B"/>
        <bgColor rgb="FF000000"/>
      </patternFill>
    </fill>
    <fill>
      <patternFill patternType="solid">
        <fgColor rgb="FFECE998"/>
        <bgColor rgb="FF000000"/>
      </patternFill>
    </fill>
    <fill>
      <patternFill patternType="solid">
        <fgColor rgb="FFDAE494"/>
        <bgColor rgb="FF000000"/>
      </patternFill>
    </fill>
    <fill>
      <patternFill patternType="solid">
        <fgColor rgb="FFD6E394"/>
        <bgColor rgb="FF000000"/>
      </patternFill>
    </fill>
    <fill>
      <patternFill patternType="solid">
        <fgColor rgb="FFCEE092"/>
        <bgColor rgb="FF000000"/>
      </patternFill>
    </fill>
    <fill>
      <patternFill patternType="solid">
        <fgColor rgb="FFCDE092"/>
        <bgColor rgb="FF000000"/>
      </patternFill>
    </fill>
    <fill>
      <patternFill patternType="solid">
        <fgColor rgb="FFFFFF00"/>
        <bgColor indexed="64"/>
      </patternFill>
    </fill>
  </fills>
  <borders count="28">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top style="thin">
        <color rgb="FF545860"/>
      </top>
      <bottom style="thin">
        <color rgb="FF545860"/>
      </bottom>
      <diagonal/>
    </border>
    <border>
      <left/>
      <right/>
      <top/>
      <bottom style="thin">
        <color rgb="FF545860"/>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8"/>
      </top>
      <bottom style="thin">
        <color theme="8"/>
      </bottom>
      <diagonal/>
    </border>
    <border>
      <left/>
      <right style="thin">
        <color indexed="64"/>
      </right>
      <top style="thin">
        <color indexed="64"/>
      </top>
      <bottom style="thin">
        <color indexed="64"/>
      </bottom>
      <diagonal/>
    </border>
    <border>
      <left style="thin">
        <color auto="1"/>
      </left>
      <right/>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medium">
        <color indexed="64"/>
      </right>
      <top/>
      <bottom/>
      <diagonal/>
    </border>
    <border>
      <left/>
      <right/>
      <top/>
      <bottom style="thin">
        <color rgb="FF000000"/>
      </bottom>
      <diagonal/>
    </border>
  </borders>
  <cellStyleXfs count="6">
    <xf numFmtId="0" fontId="0" fillId="0" borderId="0"/>
    <xf numFmtId="44" fontId="14" fillId="0" borderId="0" applyFont="0" applyFill="0" applyBorder="0" applyAlignment="0" applyProtection="0"/>
    <xf numFmtId="9" fontId="14" fillId="0" borderId="0" applyFont="0" applyFill="0" applyBorder="0" applyAlignment="0" applyProtection="0"/>
    <xf numFmtId="0" fontId="18" fillId="0" borderId="0" applyNumberFormat="0" applyFill="0" applyBorder="0" applyAlignment="0" applyProtection="0"/>
    <xf numFmtId="0" fontId="21" fillId="14" borderId="13"/>
    <xf numFmtId="43" fontId="14" fillId="0" borderId="0" applyFont="0" applyFill="0" applyBorder="0" applyAlignment="0" applyProtection="0"/>
  </cellStyleXfs>
  <cellXfs count="296">
    <xf numFmtId="0" fontId="0" fillId="0" borderId="0" xfId="0"/>
    <xf numFmtId="0" fontId="0" fillId="2" borderId="0" xfId="0" applyFill="1"/>
    <xf numFmtId="0" fontId="0" fillId="5" borderId="0" xfId="0" applyFill="1"/>
    <xf numFmtId="0" fontId="2" fillId="5" borderId="0" xfId="0" applyFont="1" applyFill="1" applyAlignment="1">
      <alignment horizontal="left" vertical="center"/>
    </xf>
    <xf numFmtId="0" fontId="0" fillId="5" borderId="0" xfId="0" applyFill="1" applyAlignment="1">
      <alignment horizontal="left"/>
    </xf>
    <xf numFmtId="0" fontId="5" fillId="5" borderId="0" xfId="0" applyFont="1" applyFill="1"/>
    <xf numFmtId="0" fontId="0" fillId="7" borderId="0" xfId="0" applyFill="1"/>
    <xf numFmtId="0" fontId="4" fillId="7" borderId="1" xfId="0" applyFont="1" applyFill="1" applyBorder="1"/>
    <xf numFmtId="0" fontId="4" fillId="7" borderId="0" xfId="0" applyFont="1" applyFill="1" applyAlignment="1">
      <alignment horizontal="left" vertical="top" wrapText="1"/>
    </xf>
    <xf numFmtId="0" fontId="4" fillId="7" borderId="0" xfId="0" applyFont="1" applyFill="1" applyAlignment="1">
      <alignment vertical="top" wrapText="1"/>
    </xf>
    <xf numFmtId="0" fontId="4" fillId="7" borderId="0" xfId="0" applyFont="1" applyFill="1" applyAlignment="1">
      <alignment horizontal="left" vertical="top"/>
    </xf>
    <xf numFmtId="0" fontId="3" fillId="8" borderId="0" xfId="0" applyFont="1" applyFill="1" applyAlignment="1">
      <alignment horizontal="left" vertical="center"/>
    </xf>
    <xf numFmtId="0" fontId="6" fillId="9" borderId="0" xfId="0" applyFont="1" applyFill="1" applyAlignment="1">
      <alignment horizontal="left" vertical="center"/>
    </xf>
    <xf numFmtId="0" fontId="7" fillId="10" borderId="1" xfId="0" applyFont="1" applyFill="1" applyBorder="1"/>
    <xf numFmtId="0" fontId="10" fillId="7" borderId="0" xfId="0" applyFont="1" applyFill="1"/>
    <xf numFmtId="0" fontId="11" fillId="11" borderId="3" xfId="0" applyFont="1" applyFill="1" applyBorder="1" applyAlignment="1">
      <alignment vertical="top" wrapText="1"/>
    </xf>
    <xf numFmtId="0" fontId="11" fillId="11" borderId="0" xfId="0" applyFont="1" applyFill="1"/>
    <xf numFmtId="0" fontId="11" fillId="11" borderId="0" xfId="0" applyFont="1" applyFill="1" applyAlignment="1">
      <alignment vertical="center"/>
    </xf>
    <xf numFmtId="0" fontId="11" fillId="11" borderId="0" xfId="0" applyFont="1" applyFill="1" applyAlignment="1">
      <alignment vertical="top"/>
    </xf>
    <xf numFmtId="0" fontId="12" fillId="7" borderId="0" xfId="0" applyFont="1" applyFill="1"/>
    <xf numFmtId="0" fontId="0" fillId="5" borderId="5" xfId="0" applyFill="1" applyBorder="1"/>
    <xf numFmtId="0" fontId="0" fillId="5" borderId="6" xfId="0" applyFill="1" applyBorder="1"/>
    <xf numFmtId="0" fontId="4" fillId="5" borderId="0" xfId="0" applyFont="1" applyFill="1"/>
    <xf numFmtId="0" fontId="0" fillId="5" borderId="7" xfId="0" applyFill="1" applyBorder="1"/>
    <xf numFmtId="0" fontId="4" fillId="5" borderId="8" xfId="0" applyFont="1" applyFill="1" applyBorder="1"/>
    <xf numFmtId="0" fontId="0" fillId="5" borderId="8" xfId="0" applyFill="1" applyBorder="1"/>
    <xf numFmtId="0" fontId="0" fillId="5" borderId="9" xfId="0" applyFill="1" applyBorder="1"/>
    <xf numFmtId="0" fontId="3" fillId="2" borderId="10" xfId="0" applyFont="1" applyFill="1" applyBorder="1"/>
    <xf numFmtId="0" fontId="3" fillId="2" borderId="11" xfId="0" applyFont="1" applyFill="1" applyBorder="1"/>
    <xf numFmtId="0" fontId="3" fillId="2" borderId="12" xfId="0" applyFont="1" applyFill="1" applyBorder="1"/>
    <xf numFmtId="0" fontId="7" fillId="13" borderId="1" xfId="0" applyFont="1" applyFill="1" applyBorder="1"/>
    <xf numFmtId="0" fontId="13" fillId="8" borderId="0" xfId="0" applyFont="1" applyFill="1" applyAlignment="1">
      <alignment horizontal="left" vertical="center"/>
    </xf>
    <xf numFmtId="0" fontId="0" fillId="7" borderId="0" xfId="0" applyFill="1" applyAlignment="1">
      <alignment horizontal="left"/>
    </xf>
    <xf numFmtId="0" fontId="7" fillId="10" borderId="1" xfId="0" applyFont="1" applyFill="1" applyBorder="1" applyAlignment="1">
      <alignment horizontal="left"/>
    </xf>
    <xf numFmtId="0" fontId="4" fillId="7" borderId="1" xfId="0" applyFont="1" applyFill="1" applyBorder="1" applyAlignment="1">
      <alignment horizontal="left"/>
    </xf>
    <xf numFmtId="0" fontId="9" fillId="7" borderId="0" xfId="0" applyFont="1" applyFill="1"/>
    <xf numFmtId="0" fontId="4" fillId="7" borderId="0" xfId="0" applyFont="1" applyFill="1"/>
    <xf numFmtId="14" fontId="4" fillId="5" borderId="0" xfId="0" applyNumberFormat="1" applyFont="1" applyFill="1" applyAlignment="1">
      <alignment horizontal="left"/>
    </xf>
    <xf numFmtId="0" fontId="4" fillId="7" borderId="10" xfId="0" applyFont="1" applyFill="1" applyBorder="1"/>
    <xf numFmtId="0" fontId="15" fillId="8" borderId="0" xfId="0" applyFont="1" applyFill="1" applyAlignment="1">
      <alignment horizontal="left" vertical="center"/>
    </xf>
    <xf numFmtId="3" fontId="0" fillId="7" borderId="0" xfId="0" applyNumberFormat="1" applyFill="1"/>
    <xf numFmtId="44" fontId="0" fillId="7" borderId="0" xfId="1" applyFont="1" applyFill="1"/>
    <xf numFmtId="164" fontId="0" fillId="7" borderId="0" xfId="1" applyNumberFormat="1" applyFont="1" applyFill="1"/>
    <xf numFmtId="9" fontId="0" fillId="7" borderId="0" xfId="2" applyFont="1" applyFill="1"/>
    <xf numFmtId="0" fontId="17" fillId="7" borderId="1" xfId="0" applyFont="1" applyFill="1" applyBorder="1"/>
    <xf numFmtId="0" fontId="18" fillId="7" borderId="1" xfId="3" applyFill="1" applyBorder="1"/>
    <xf numFmtId="0" fontId="19" fillId="7" borderId="0" xfId="3" applyFont="1" applyFill="1"/>
    <xf numFmtId="0" fontId="20" fillId="7" borderId="0" xfId="0" applyFont="1" applyFill="1"/>
    <xf numFmtId="9" fontId="4" fillId="7" borderId="1" xfId="0" applyNumberFormat="1" applyFont="1" applyFill="1" applyBorder="1"/>
    <xf numFmtId="9" fontId="4" fillId="7" borderId="1" xfId="2" applyFont="1" applyFill="1" applyBorder="1"/>
    <xf numFmtId="165" fontId="4" fillId="7" borderId="1" xfId="0" applyNumberFormat="1" applyFont="1" applyFill="1" applyBorder="1"/>
    <xf numFmtId="0" fontId="22" fillId="10" borderId="1" xfId="0" applyFont="1" applyFill="1" applyBorder="1"/>
    <xf numFmtId="0" fontId="4" fillId="7" borderId="10" xfId="0" applyFont="1" applyFill="1" applyBorder="1" applyAlignment="1">
      <alignment horizontal="left"/>
    </xf>
    <xf numFmtId="43" fontId="7" fillId="10" borderId="1" xfId="5" applyFont="1" applyFill="1" applyBorder="1"/>
    <xf numFmtId="43" fontId="4" fillId="7" borderId="1" xfId="5" applyFont="1" applyFill="1" applyBorder="1"/>
    <xf numFmtId="166" fontId="4" fillId="7" borderId="1" xfId="5" applyNumberFormat="1" applyFont="1" applyFill="1" applyBorder="1"/>
    <xf numFmtId="166" fontId="0" fillId="7" borderId="0" xfId="0" applyNumberFormat="1" applyFill="1"/>
    <xf numFmtId="43" fontId="0" fillId="7" borderId="0" xfId="0" applyNumberFormat="1" applyFill="1"/>
    <xf numFmtId="0" fontId="23" fillId="8" borderId="0" xfId="0" applyFont="1" applyFill="1" applyAlignment="1">
      <alignment horizontal="left" vertical="center"/>
    </xf>
    <xf numFmtId="0" fontId="0" fillId="7" borderId="0" xfId="0" applyFill="1" applyAlignment="1">
      <alignment horizontal="center"/>
    </xf>
    <xf numFmtId="0" fontId="7" fillId="13" borderId="1" xfId="0" applyFont="1" applyFill="1" applyBorder="1" applyAlignment="1">
      <alignment vertical="center"/>
    </xf>
    <xf numFmtId="0" fontId="24" fillId="10" borderId="1" xfId="0" applyFont="1" applyFill="1" applyBorder="1" applyAlignment="1">
      <alignment horizontal="center" vertical="center"/>
    </xf>
    <xf numFmtId="0" fontId="0" fillId="7" borderId="1" xfId="0" applyFill="1" applyBorder="1" applyAlignment="1">
      <alignment vertical="center" wrapText="1"/>
    </xf>
    <xf numFmtId="0" fontId="26" fillId="12" borderId="0" xfId="0" applyFont="1" applyFill="1" applyAlignment="1">
      <alignment vertical="center"/>
    </xf>
    <xf numFmtId="0" fontId="26" fillId="12" borderId="4" xfId="0" applyFont="1" applyFill="1" applyBorder="1" applyAlignment="1">
      <alignment vertical="center"/>
    </xf>
    <xf numFmtId="0" fontId="7" fillId="13" borderId="12" xfId="0" applyFont="1" applyFill="1" applyBorder="1" applyAlignment="1">
      <alignment vertical="center"/>
    </xf>
    <xf numFmtId="167" fontId="4" fillId="7" borderId="1" xfId="2" applyNumberFormat="1" applyFont="1" applyFill="1" applyBorder="1"/>
    <xf numFmtId="10" fontId="4" fillId="7" borderId="1" xfId="0" applyNumberFormat="1" applyFont="1" applyFill="1" applyBorder="1"/>
    <xf numFmtId="0" fontId="4" fillId="11" borderId="1" xfId="0" applyFont="1" applyFill="1" applyBorder="1"/>
    <xf numFmtId="0" fontId="4" fillId="11" borderId="1" xfId="0" applyFont="1" applyFill="1" applyBorder="1" applyAlignment="1">
      <alignment horizontal="right"/>
    </xf>
    <xf numFmtId="0" fontId="28" fillId="10" borderId="1" xfId="0" applyFont="1" applyFill="1" applyBorder="1"/>
    <xf numFmtId="10" fontId="4" fillId="7" borderId="1" xfId="2" applyNumberFormat="1" applyFont="1" applyFill="1" applyBorder="1"/>
    <xf numFmtId="168" fontId="4" fillId="7" borderId="1" xfId="2" applyNumberFormat="1" applyFont="1" applyFill="1" applyBorder="1"/>
    <xf numFmtId="0" fontId="11" fillId="7" borderId="1" xfId="0" applyFont="1" applyFill="1" applyBorder="1"/>
    <xf numFmtId="0" fontId="11" fillId="15" borderId="1" xfId="0" applyFont="1" applyFill="1" applyBorder="1"/>
    <xf numFmtId="0" fontId="11" fillId="15" borderId="12" xfId="0" applyFont="1" applyFill="1" applyBorder="1"/>
    <xf numFmtId="0" fontId="4" fillId="15" borderId="1" xfId="0" applyFont="1" applyFill="1" applyBorder="1"/>
    <xf numFmtId="0" fontId="7" fillId="16" borderId="1" xfId="0" applyFont="1" applyFill="1" applyBorder="1"/>
    <xf numFmtId="0" fontId="7" fillId="16" borderId="14" xfId="0" applyFont="1" applyFill="1" applyBorder="1"/>
    <xf numFmtId="0" fontId="7" fillId="16" borderId="12" xfId="0" applyFont="1" applyFill="1" applyBorder="1"/>
    <xf numFmtId="0" fontId="7" fillId="16" borderId="9" xfId="0" applyFont="1" applyFill="1" applyBorder="1"/>
    <xf numFmtId="0" fontId="4" fillId="15" borderId="14" xfId="0" applyFont="1" applyFill="1" applyBorder="1"/>
    <xf numFmtId="169" fontId="4" fillId="7" borderId="1" xfId="0" applyNumberFormat="1" applyFont="1" applyFill="1" applyBorder="1"/>
    <xf numFmtId="0" fontId="9" fillId="7" borderId="2" xfId="0" applyFont="1" applyFill="1" applyBorder="1"/>
    <xf numFmtId="0" fontId="29" fillId="17" borderId="0" xfId="0" applyFont="1" applyFill="1"/>
    <xf numFmtId="0" fontId="29" fillId="17" borderId="1" xfId="0" applyFont="1" applyFill="1" applyBorder="1"/>
    <xf numFmtId="0" fontId="29" fillId="17" borderId="14" xfId="0" applyFont="1" applyFill="1" applyBorder="1"/>
    <xf numFmtId="0" fontId="29" fillId="17" borderId="12" xfId="0" applyFont="1" applyFill="1" applyBorder="1"/>
    <xf numFmtId="0" fontId="29" fillId="17" borderId="9" xfId="0" applyFont="1" applyFill="1" applyBorder="1"/>
    <xf numFmtId="0" fontId="4" fillId="17" borderId="1" xfId="0" applyFont="1" applyFill="1" applyBorder="1"/>
    <xf numFmtId="0" fontId="4" fillId="17" borderId="14" xfId="0" applyFont="1" applyFill="1" applyBorder="1"/>
    <xf numFmtId="0" fontId="4" fillId="17" borderId="12" xfId="0" applyFont="1" applyFill="1" applyBorder="1"/>
    <xf numFmtId="0" fontId="4" fillId="17" borderId="9" xfId="0" applyFont="1" applyFill="1" applyBorder="1"/>
    <xf numFmtId="0" fontId="29" fillId="17" borderId="14" xfId="0" applyFont="1" applyFill="1" applyBorder="1" applyAlignment="1">
      <alignment horizontal="center"/>
    </xf>
    <xf numFmtId="0" fontId="29" fillId="17" borderId="9" xfId="0" applyFont="1" applyFill="1" applyBorder="1" applyAlignment="1">
      <alignment horizontal="center"/>
    </xf>
    <xf numFmtId="0" fontId="7" fillId="10" borderId="1" xfId="0" applyFont="1" applyFill="1" applyBorder="1" applyAlignment="1">
      <alignment horizontal="center"/>
    </xf>
    <xf numFmtId="0" fontId="30" fillId="18" borderId="16" xfId="0" applyFont="1" applyFill="1" applyBorder="1" applyAlignment="1">
      <alignment readingOrder="1"/>
    </xf>
    <xf numFmtId="0" fontId="31" fillId="17" borderId="1" xfId="0" applyFont="1" applyFill="1" applyBorder="1" applyAlignment="1">
      <alignment readingOrder="1"/>
    </xf>
    <xf numFmtId="0" fontId="0" fillId="7" borderId="0" xfId="0" applyFill="1" applyAlignment="1">
      <alignment wrapText="1"/>
    </xf>
    <xf numFmtId="0" fontId="35" fillId="9" borderId="0" xfId="0" applyFont="1" applyFill="1" applyAlignment="1">
      <alignment horizontal="left" vertical="center"/>
    </xf>
    <xf numFmtId="0" fontId="32" fillId="6" borderId="2" xfId="0" applyFont="1" applyFill="1" applyBorder="1" applyAlignment="1">
      <alignment vertical="center"/>
    </xf>
    <xf numFmtId="0" fontId="0" fillId="7" borderId="1" xfId="0" applyFill="1" applyBorder="1"/>
    <xf numFmtId="0" fontId="30" fillId="18" borderId="19" xfId="0" applyFont="1" applyFill="1" applyBorder="1" applyAlignment="1">
      <alignment wrapText="1" readingOrder="1"/>
    </xf>
    <xf numFmtId="0" fontId="17" fillId="7" borderId="1" xfId="0" applyFont="1" applyFill="1" applyBorder="1" applyAlignment="1">
      <alignment horizontal="left" vertical="top"/>
    </xf>
    <xf numFmtId="0" fontId="22" fillId="18" borderId="18" xfId="0" applyFont="1" applyFill="1" applyBorder="1" applyAlignment="1">
      <alignment wrapText="1" readingOrder="1"/>
    </xf>
    <xf numFmtId="15" fontId="17" fillId="17" borderId="1" xfId="0" applyNumberFormat="1" applyFont="1" applyFill="1" applyBorder="1" applyAlignment="1">
      <alignment readingOrder="1"/>
    </xf>
    <xf numFmtId="0" fontId="17" fillId="17" borderId="1" xfId="0" applyFont="1" applyFill="1" applyBorder="1" applyAlignment="1">
      <alignment readingOrder="1"/>
    </xf>
    <xf numFmtId="0" fontId="22" fillId="18" borderId="16" xfId="0" applyFont="1" applyFill="1" applyBorder="1" applyAlignment="1">
      <alignment readingOrder="1"/>
    </xf>
    <xf numFmtId="0" fontId="17" fillId="17" borderId="20" xfId="0" applyFont="1" applyFill="1" applyBorder="1" applyAlignment="1">
      <alignment readingOrder="1"/>
    </xf>
    <xf numFmtId="0" fontId="37" fillId="7" borderId="1" xfId="0" applyFont="1" applyFill="1" applyBorder="1"/>
    <xf numFmtId="0" fontId="17" fillId="17" borderId="21" xfId="0" applyFont="1" applyFill="1" applyBorder="1" applyAlignment="1">
      <alignment readingOrder="1"/>
    </xf>
    <xf numFmtId="165" fontId="17" fillId="7" borderId="1" xfId="0" applyNumberFormat="1" applyFont="1" applyFill="1" applyBorder="1"/>
    <xf numFmtId="0" fontId="22" fillId="18" borderId="17" xfId="0" applyFont="1" applyFill="1" applyBorder="1" applyAlignment="1">
      <alignment horizontal="center" readingOrder="1"/>
    </xf>
    <xf numFmtId="0" fontId="17" fillId="17" borderId="1" xfId="0" applyFont="1" applyFill="1" applyBorder="1" applyAlignment="1">
      <alignment horizontal="center" readingOrder="1"/>
    </xf>
    <xf numFmtId="0" fontId="38" fillId="17" borderId="1" xfId="0" applyFont="1" applyFill="1" applyBorder="1" applyAlignment="1">
      <alignment horizontal="center" readingOrder="1"/>
    </xf>
    <xf numFmtId="0" fontId="17" fillId="17" borderId="22" xfId="0" applyFont="1" applyFill="1" applyBorder="1" applyAlignment="1">
      <alignment horizontal="center" readingOrder="1"/>
    </xf>
    <xf numFmtId="1" fontId="4" fillId="7" borderId="1" xfId="0" applyNumberFormat="1" applyFont="1" applyFill="1" applyBorder="1"/>
    <xf numFmtId="0" fontId="4" fillId="7" borderId="1" xfId="0" applyFont="1" applyFill="1" applyBorder="1" applyAlignment="1">
      <alignment horizontal="right"/>
    </xf>
    <xf numFmtId="3" fontId="4" fillId="7" borderId="1" xfId="0" applyNumberFormat="1" applyFont="1" applyFill="1" applyBorder="1"/>
    <xf numFmtId="0" fontId="18" fillId="7" borderId="14" xfId="3" applyFill="1" applyBorder="1"/>
    <xf numFmtId="0" fontId="39" fillId="7" borderId="0" xfId="0" applyFont="1" applyFill="1"/>
    <xf numFmtId="0" fontId="11" fillId="7" borderId="0" xfId="0" applyFont="1" applyFill="1" applyAlignment="1">
      <alignment horizontal="left" vertical="top"/>
    </xf>
    <xf numFmtId="166" fontId="4" fillId="7" borderId="0" xfId="0" applyNumberFormat="1" applyFont="1" applyFill="1" applyAlignment="1">
      <alignment vertical="top" wrapText="1"/>
    </xf>
    <xf numFmtId="0" fontId="4" fillId="7" borderId="14" xfId="0" applyFont="1" applyFill="1" applyBorder="1"/>
    <xf numFmtId="0" fontId="41" fillId="15" borderId="12" xfId="0" applyFont="1" applyFill="1" applyBorder="1"/>
    <xf numFmtId="0" fontId="37" fillId="15" borderId="1" xfId="0" applyFont="1" applyFill="1" applyBorder="1"/>
    <xf numFmtId="0" fontId="37" fillId="15" borderId="12" xfId="0" applyFont="1" applyFill="1" applyBorder="1"/>
    <xf numFmtId="0" fontId="37" fillId="15" borderId="0" xfId="0" applyFont="1" applyFill="1"/>
    <xf numFmtId="0" fontId="41" fillId="15" borderId="0" xfId="0" applyFont="1" applyFill="1"/>
    <xf numFmtId="0" fontId="12" fillId="7" borderId="1" xfId="0" applyFont="1" applyFill="1" applyBorder="1"/>
    <xf numFmtId="10" fontId="0" fillId="7" borderId="0" xfId="0" applyNumberFormat="1" applyFill="1"/>
    <xf numFmtId="1" fontId="0" fillId="7" borderId="0" xfId="0" applyNumberFormat="1" applyFill="1"/>
    <xf numFmtId="10" fontId="42" fillId="7" borderId="0" xfId="0" applyNumberFormat="1" applyFont="1" applyFill="1"/>
    <xf numFmtId="0" fontId="42" fillId="7" borderId="0" xfId="0" applyFont="1" applyFill="1"/>
    <xf numFmtId="0" fontId="29" fillId="0" borderId="0" xfId="0" applyFont="1"/>
    <xf numFmtId="0" fontId="43" fillId="19" borderId="0" xfId="0" applyFont="1" applyFill="1"/>
    <xf numFmtId="0" fontId="43" fillId="19" borderId="0" xfId="0" applyFont="1" applyFill="1" applyAlignment="1">
      <alignment wrapText="1"/>
    </xf>
    <xf numFmtId="0" fontId="43" fillId="19" borderId="26" xfId="0" applyFont="1" applyFill="1" applyBorder="1"/>
    <xf numFmtId="0" fontId="29" fillId="20" borderId="0" xfId="0" applyFont="1" applyFill="1"/>
    <xf numFmtId="0" fontId="29" fillId="21" borderId="0" xfId="0" applyFont="1" applyFill="1"/>
    <xf numFmtId="0" fontId="29" fillId="22" borderId="0" xfId="0" applyFont="1" applyFill="1"/>
    <xf numFmtId="0" fontId="29" fillId="23" borderId="0" xfId="0" applyFont="1" applyFill="1"/>
    <xf numFmtId="0" fontId="29" fillId="24" borderId="0" xfId="0" applyFont="1" applyFill="1"/>
    <xf numFmtId="0" fontId="29" fillId="25" borderId="0" xfId="0" applyFont="1" applyFill="1"/>
    <xf numFmtId="0" fontId="29" fillId="26" borderId="0" xfId="0" applyFont="1" applyFill="1"/>
    <xf numFmtId="0" fontId="29" fillId="27" borderId="0" xfId="0" applyFont="1" applyFill="1"/>
    <xf numFmtId="0" fontId="29" fillId="28" borderId="0" xfId="0" applyFont="1" applyFill="1"/>
    <xf numFmtId="0" fontId="29" fillId="29" borderId="0" xfId="0" applyFont="1" applyFill="1"/>
    <xf numFmtId="0" fontId="29" fillId="30" borderId="0" xfId="0" applyFont="1" applyFill="1"/>
    <xf numFmtId="0" fontId="29" fillId="31" borderId="0" xfId="0" applyFont="1" applyFill="1"/>
    <xf numFmtId="0" fontId="29" fillId="32" borderId="0" xfId="0" applyFont="1" applyFill="1"/>
    <xf numFmtId="0" fontId="29" fillId="33" borderId="0" xfId="0" applyFont="1" applyFill="1"/>
    <xf numFmtId="0" fontId="29" fillId="34" borderId="0" xfId="0" applyFont="1" applyFill="1"/>
    <xf numFmtId="0" fontId="29" fillId="35" borderId="0" xfId="0" applyFont="1" applyFill="1"/>
    <xf numFmtId="0" fontId="29" fillId="36" borderId="0" xfId="0" applyFont="1" applyFill="1"/>
    <xf numFmtId="0" fontId="29" fillId="37" borderId="0" xfId="0" applyFont="1" applyFill="1"/>
    <xf numFmtId="0" fontId="29" fillId="38" borderId="0" xfId="0" applyFont="1" applyFill="1"/>
    <xf numFmtId="0" fontId="29" fillId="39" borderId="0" xfId="0" applyFont="1" applyFill="1"/>
    <xf numFmtId="0" fontId="29" fillId="40" borderId="0" xfId="0" applyFont="1" applyFill="1"/>
    <xf numFmtId="0" fontId="29" fillId="41" borderId="0" xfId="0" applyFont="1" applyFill="1"/>
    <xf numFmtId="0" fontId="29" fillId="42" borderId="0" xfId="0" applyFont="1" applyFill="1"/>
    <xf numFmtId="0" fontId="29" fillId="43" borderId="0" xfId="0" applyFont="1" applyFill="1"/>
    <xf numFmtId="0" fontId="29" fillId="44" borderId="0" xfId="0" applyFont="1" applyFill="1"/>
    <xf numFmtId="0" fontId="29" fillId="45" borderId="0" xfId="0" applyFont="1" applyFill="1"/>
    <xf numFmtId="0" fontId="29" fillId="46" borderId="0" xfId="0" applyFont="1" applyFill="1"/>
    <xf numFmtId="0" fontId="29" fillId="47" borderId="0" xfId="0" applyFont="1" applyFill="1"/>
    <xf numFmtId="0" fontId="29" fillId="48" borderId="0" xfId="0" applyFont="1" applyFill="1"/>
    <xf numFmtId="0" fontId="29" fillId="49" borderId="0" xfId="0" applyFont="1" applyFill="1"/>
    <xf numFmtId="0" fontId="29" fillId="50" borderId="0" xfId="0" applyFont="1" applyFill="1"/>
    <xf numFmtId="0" fontId="29" fillId="51" borderId="0" xfId="0" applyFont="1" applyFill="1"/>
    <xf numFmtId="0" fontId="29" fillId="52" borderId="0" xfId="0" applyFont="1" applyFill="1"/>
    <xf numFmtId="0" fontId="29" fillId="53" borderId="0" xfId="0" applyFont="1" applyFill="1"/>
    <xf numFmtId="0" fontId="29" fillId="54" borderId="0" xfId="0" applyFont="1" applyFill="1"/>
    <xf numFmtId="0" fontId="29" fillId="55" borderId="0" xfId="0" applyFont="1" applyFill="1"/>
    <xf numFmtId="0" fontId="29" fillId="56" borderId="0" xfId="0" applyFont="1" applyFill="1"/>
    <xf numFmtId="0" fontId="29" fillId="57" borderId="0" xfId="0" applyFont="1" applyFill="1"/>
    <xf numFmtId="0" fontId="29" fillId="58" borderId="0" xfId="0" applyFont="1" applyFill="1"/>
    <xf numFmtId="0" fontId="29" fillId="59" borderId="0" xfId="0" applyFont="1" applyFill="1"/>
    <xf numFmtId="0" fontId="29" fillId="60" borderId="0" xfId="0" applyFont="1" applyFill="1"/>
    <xf numFmtId="0" fontId="29" fillId="61" borderId="0" xfId="0" applyFont="1" applyFill="1"/>
    <xf numFmtId="0" fontId="29" fillId="62" borderId="0" xfId="0" applyFont="1" applyFill="1"/>
    <xf numFmtId="0" fontId="29" fillId="63" borderId="0" xfId="0" applyFont="1" applyFill="1"/>
    <xf numFmtId="0" fontId="29" fillId="64" borderId="0" xfId="0" applyFont="1" applyFill="1"/>
    <xf numFmtId="0" fontId="29" fillId="65" borderId="0" xfId="0" applyFont="1" applyFill="1"/>
    <xf numFmtId="0" fontId="29" fillId="66" borderId="0" xfId="0" applyFont="1" applyFill="1"/>
    <xf numFmtId="0" fontId="29" fillId="67" borderId="0" xfId="0" applyFont="1" applyFill="1"/>
    <xf numFmtId="0" fontId="29" fillId="68" borderId="0" xfId="0" applyFont="1" applyFill="1"/>
    <xf numFmtId="0" fontId="29" fillId="69" borderId="0" xfId="0" applyFont="1" applyFill="1"/>
    <xf numFmtId="0" fontId="29" fillId="70" borderId="0" xfId="0" applyFont="1" applyFill="1"/>
    <xf numFmtId="0" fontId="29" fillId="71" borderId="0" xfId="0" applyFont="1" applyFill="1"/>
    <xf numFmtId="0" fontId="29" fillId="72" borderId="0" xfId="0" applyFont="1" applyFill="1"/>
    <xf numFmtId="0" fontId="29" fillId="73" borderId="0" xfId="0" applyFont="1" applyFill="1"/>
    <xf numFmtId="0" fontId="29" fillId="74" borderId="0" xfId="0" applyFont="1" applyFill="1"/>
    <xf numFmtId="0" fontId="29" fillId="75" borderId="0" xfId="0" applyFont="1" applyFill="1"/>
    <xf numFmtId="0" fontId="29" fillId="76" borderId="0" xfId="0" applyFont="1" applyFill="1"/>
    <xf numFmtId="0" fontId="29" fillId="77" borderId="0" xfId="0" applyFont="1" applyFill="1"/>
    <xf numFmtId="0" fontId="29" fillId="78" borderId="0" xfId="0" applyFont="1" applyFill="1"/>
    <xf numFmtId="0" fontId="29" fillId="79" borderId="0" xfId="0" applyFont="1" applyFill="1"/>
    <xf numFmtId="0" fontId="29" fillId="80" borderId="0" xfId="0" applyFont="1" applyFill="1"/>
    <xf numFmtId="0" fontId="29" fillId="81" borderId="0" xfId="0" applyFont="1" applyFill="1"/>
    <xf numFmtId="0" fontId="29" fillId="82" borderId="0" xfId="0" applyFont="1" applyFill="1"/>
    <xf numFmtId="0" fontId="29" fillId="83" borderId="0" xfId="0" applyFont="1" applyFill="1"/>
    <xf numFmtId="0" fontId="29" fillId="84" borderId="0" xfId="0" applyFont="1" applyFill="1"/>
    <xf numFmtId="0" fontId="29" fillId="0" borderId="8" xfId="0" applyFont="1" applyBorder="1"/>
    <xf numFmtId="0" fontId="29" fillId="20" borderId="8" xfId="0" applyFont="1" applyFill="1" applyBorder="1"/>
    <xf numFmtId="0" fontId="29" fillId="25" borderId="8" xfId="0" applyFont="1" applyFill="1" applyBorder="1"/>
    <xf numFmtId="0" fontId="29" fillId="61" borderId="8" xfId="0" applyFont="1" applyFill="1" applyBorder="1"/>
    <xf numFmtId="0" fontId="29" fillId="34" borderId="8" xfId="0" applyFont="1" applyFill="1" applyBorder="1"/>
    <xf numFmtId="0" fontId="29" fillId="85" borderId="8" xfId="0" applyFont="1" applyFill="1" applyBorder="1"/>
    <xf numFmtId="0" fontId="29" fillId="48" borderId="8" xfId="0" applyFont="1" applyFill="1" applyBorder="1"/>
    <xf numFmtId="0" fontId="29" fillId="86" borderId="8" xfId="0" applyFont="1" applyFill="1" applyBorder="1"/>
    <xf numFmtId="0" fontId="29" fillId="42" borderId="8" xfId="0" applyFont="1" applyFill="1" applyBorder="1"/>
    <xf numFmtId="0" fontId="29" fillId="44" borderId="8" xfId="0" applyFont="1" applyFill="1" applyBorder="1"/>
    <xf numFmtId="0" fontId="29" fillId="51" borderId="8" xfId="0" applyFont="1" applyFill="1" applyBorder="1"/>
    <xf numFmtId="0" fontId="29" fillId="87" borderId="8" xfId="0" applyFont="1" applyFill="1" applyBorder="1"/>
    <xf numFmtId="0" fontId="29" fillId="88" borderId="0" xfId="0" applyFont="1" applyFill="1"/>
    <xf numFmtId="0" fontId="29" fillId="89" borderId="0" xfId="0" applyFont="1" applyFill="1"/>
    <xf numFmtId="0" fontId="29" fillId="90" borderId="0" xfId="0" applyFont="1" applyFill="1"/>
    <xf numFmtId="0" fontId="29" fillId="91" borderId="0" xfId="0" applyFont="1" applyFill="1"/>
    <xf numFmtId="0" fontId="29" fillId="92" borderId="0" xfId="0" applyFont="1" applyFill="1"/>
    <xf numFmtId="0" fontId="29" fillId="93" borderId="0" xfId="0" applyFont="1" applyFill="1"/>
    <xf numFmtId="0" fontId="29" fillId="94" borderId="0" xfId="0" applyFont="1" applyFill="1"/>
    <xf numFmtId="0" fontId="29" fillId="95" borderId="0" xfId="0" applyFont="1" applyFill="1"/>
    <xf numFmtId="0" fontId="29" fillId="96" borderId="0" xfId="0" applyFont="1" applyFill="1"/>
    <xf numFmtId="0" fontId="29" fillId="97" borderId="0" xfId="0" applyFont="1" applyFill="1"/>
    <xf numFmtId="0" fontId="29" fillId="98" borderId="0" xfId="0" applyFont="1" applyFill="1"/>
    <xf numFmtId="0" fontId="29" fillId="99" borderId="0" xfId="0" applyFont="1" applyFill="1"/>
    <xf numFmtId="0" fontId="29" fillId="100" borderId="0" xfId="0" applyFont="1" applyFill="1"/>
    <xf numFmtId="0" fontId="29" fillId="101" borderId="0" xfId="0" applyFont="1" applyFill="1"/>
    <xf numFmtId="0" fontId="29" fillId="102" borderId="0" xfId="0" applyFont="1" applyFill="1"/>
    <xf numFmtId="0" fontId="29" fillId="103" borderId="0" xfId="0" applyFont="1" applyFill="1"/>
    <xf numFmtId="0" fontId="29" fillId="104" borderId="0" xfId="0" applyFont="1" applyFill="1"/>
    <xf numFmtId="0" fontId="29" fillId="105" borderId="0" xfId="0" applyFont="1" applyFill="1"/>
    <xf numFmtId="0" fontId="29" fillId="106" borderId="0" xfId="0" applyFont="1" applyFill="1"/>
    <xf numFmtId="0" fontId="29" fillId="107" borderId="0" xfId="0" applyFont="1" applyFill="1"/>
    <xf numFmtId="0" fontId="29" fillId="108" borderId="0" xfId="0" applyFont="1" applyFill="1"/>
    <xf numFmtId="0" fontId="29" fillId="109" borderId="0" xfId="0" applyFont="1" applyFill="1"/>
    <xf numFmtId="0" fontId="29" fillId="110" borderId="0" xfId="0" applyFont="1" applyFill="1"/>
    <xf numFmtId="0" fontId="29" fillId="111" borderId="0" xfId="0" applyFont="1" applyFill="1"/>
    <xf numFmtId="0" fontId="29" fillId="21" borderId="8" xfId="0" applyFont="1" applyFill="1" applyBorder="1"/>
    <xf numFmtId="0" fontId="29" fillId="85" borderId="0" xfId="0" applyFont="1" applyFill="1"/>
    <xf numFmtId="0" fontId="29" fillId="86" borderId="0" xfId="0" applyFont="1" applyFill="1"/>
    <xf numFmtId="0" fontId="29" fillId="112" borderId="0" xfId="0" applyFont="1" applyFill="1"/>
    <xf numFmtId="0" fontId="29" fillId="113" borderId="0" xfId="0" applyFont="1" applyFill="1"/>
    <xf numFmtId="0" fontId="29" fillId="114" borderId="0" xfId="0" applyFont="1" applyFill="1"/>
    <xf numFmtId="0" fontId="29" fillId="115" borderId="0" xfId="0" applyFont="1" applyFill="1"/>
    <xf numFmtId="0" fontId="29" fillId="22" borderId="8" xfId="0" applyFont="1" applyFill="1" applyBorder="1"/>
    <xf numFmtId="0" fontId="29" fillId="23" borderId="8" xfId="0" applyFont="1" applyFill="1" applyBorder="1"/>
    <xf numFmtId="0" fontId="29" fillId="24" borderId="8" xfId="0" applyFont="1" applyFill="1" applyBorder="1"/>
    <xf numFmtId="0" fontId="29" fillId="60" borderId="8" xfId="0" applyFont="1" applyFill="1" applyBorder="1"/>
    <xf numFmtId="0" fontId="29" fillId="27" borderId="8" xfId="0" applyFont="1" applyFill="1" applyBorder="1"/>
    <xf numFmtId="0" fontId="29" fillId="28" borderId="8" xfId="0" applyFont="1" applyFill="1" applyBorder="1"/>
    <xf numFmtId="0" fontId="29" fillId="30" borderId="8" xfId="0" applyFont="1" applyFill="1" applyBorder="1"/>
    <xf numFmtId="0" fontId="29" fillId="33" borderId="8" xfId="0" applyFont="1" applyFill="1" applyBorder="1"/>
    <xf numFmtId="0" fontId="29" fillId="64" borderId="8" xfId="0" applyFont="1" applyFill="1" applyBorder="1"/>
    <xf numFmtId="0" fontId="29" fillId="111" borderId="8" xfId="0" applyFont="1" applyFill="1" applyBorder="1"/>
    <xf numFmtId="0" fontId="29" fillId="39" borderId="8" xfId="0" applyFont="1" applyFill="1" applyBorder="1"/>
    <xf numFmtId="0" fontId="4" fillId="116" borderId="1" xfId="0" applyFont="1" applyFill="1" applyBorder="1"/>
    <xf numFmtId="43" fontId="4" fillId="7" borderId="0" xfId="5" applyFont="1" applyFill="1" applyBorder="1"/>
    <xf numFmtId="0" fontId="8" fillId="6" borderId="2" xfId="0" applyFont="1" applyFill="1" applyBorder="1" applyAlignment="1">
      <alignment horizontal="left" vertical="center" wrapText="1"/>
    </xf>
    <xf numFmtId="0" fontId="9" fillId="7" borderId="2" xfId="0" applyFont="1" applyFill="1" applyBorder="1"/>
    <xf numFmtId="0" fontId="4" fillId="7" borderId="0" xfId="0" applyFont="1" applyFill="1" applyAlignment="1">
      <alignment horizontal="left" vertical="top" wrapText="1"/>
    </xf>
    <xf numFmtId="0" fontId="4" fillId="7" borderId="0" xfId="0" applyFont="1" applyFill="1" applyAlignment="1">
      <alignment horizontal="left" vertical="top"/>
    </xf>
    <xf numFmtId="0" fontId="25" fillId="7" borderId="0" xfId="0" applyFont="1" applyFill="1" applyAlignment="1">
      <alignment horizontal="left" vertical="top" wrapText="1"/>
    </xf>
    <xf numFmtId="0" fontId="1" fillId="3" borderId="0" xfId="0" applyFont="1" applyFill="1" applyAlignment="1">
      <alignment horizontal="left" vertical="center"/>
    </xf>
    <xf numFmtId="0" fontId="0" fillId="4" borderId="0" xfId="0" applyFill="1" applyAlignment="1">
      <alignment horizontal="left"/>
    </xf>
    <xf numFmtId="0" fontId="4" fillId="7" borderId="10" xfId="0" applyFont="1" applyFill="1" applyBorder="1" applyAlignment="1">
      <alignment horizontal="left"/>
    </xf>
    <xf numFmtId="0" fontId="4" fillId="7" borderId="12" xfId="0" applyFont="1" applyFill="1" applyBorder="1" applyAlignment="1">
      <alignment horizontal="left"/>
    </xf>
    <xf numFmtId="0" fontId="4" fillId="7" borderId="11" xfId="0" applyFont="1" applyFill="1" applyBorder="1" applyAlignment="1">
      <alignment horizontal="left" vertical="center"/>
    </xf>
    <xf numFmtId="0" fontId="4" fillId="7" borderId="12" xfId="0" applyFont="1" applyFill="1" applyBorder="1" applyAlignment="1">
      <alignment horizontal="left" vertical="center"/>
    </xf>
    <xf numFmtId="0" fontId="4" fillId="7" borderId="10" xfId="0" applyFont="1" applyFill="1" applyBorder="1" applyAlignment="1">
      <alignment horizontal="left" vertical="center"/>
    </xf>
    <xf numFmtId="0" fontId="4" fillId="7" borderId="24" xfId="0" applyFont="1" applyFill="1" applyBorder="1" applyAlignment="1">
      <alignment horizontal="left" vertical="center"/>
    </xf>
    <xf numFmtId="0" fontId="4" fillId="7" borderId="25" xfId="0" applyFont="1" applyFill="1" applyBorder="1" applyAlignment="1">
      <alignment horizontal="left" vertical="center"/>
    </xf>
    <xf numFmtId="0" fontId="33" fillId="6" borderId="2" xfId="0" applyFont="1" applyFill="1" applyBorder="1" applyAlignment="1">
      <alignment horizontal="left" vertical="center" wrapText="1"/>
    </xf>
    <xf numFmtId="0" fontId="34" fillId="7" borderId="2" xfId="0" applyFont="1" applyFill="1" applyBorder="1"/>
    <xf numFmtId="0" fontId="17" fillId="7" borderId="0" xfId="0" applyFont="1" applyFill="1" applyAlignment="1">
      <alignment horizontal="left" vertical="top" wrapText="1"/>
    </xf>
    <xf numFmtId="0" fontId="17" fillId="11" borderId="1" xfId="0" applyFont="1" applyFill="1" applyBorder="1" applyAlignment="1">
      <alignment horizontal="center" vertical="center" wrapText="1"/>
    </xf>
    <xf numFmtId="0" fontId="29" fillId="0" borderId="0" xfId="0" applyFont="1" applyAlignment="1">
      <alignment wrapText="1"/>
    </xf>
    <xf numFmtId="0" fontId="29" fillId="0" borderId="27" xfId="0" applyFont="1" applyBorder="1" applyAlignment="1">
      <alignment wrapText="1"/>
    </xf>
    <xf numFmtId="0" fontId="29" fillId="0" borderId="0" xfId="0" applyFont="1"/>
    <xf numFmtId="0" fontId="29" fillId="0" borderId="27" xfId="0" applyFont="1" applyBorder="1"/>
    <xf numFmtId="0" fontId="43" fillId="19" borderId="0" xfId="0" applyFont="1" applyFill="1"/>
    <xf numFmtId="0" fontId="29" fillId="0" borderId="5" xfId="0" applyFont="1" applyBorder="1"/>
    <xf numFmtId="0" fontId="29" fillId="0" borderId="5" xfId="0" applyFont="1" applyBorder="1" applyAlignment="1">
      <alignment wrapText="1"/>
    </xf>
    <xf numFmtId="0" fontId="27" fillId="8" borderId="8" xfId="0" applyFont="1" applyFill="1" applyBorder="1" applyAlignment="1">
      <alignment horizontal="left" vertical="top" wrapText="1"/>
    </xf>
    <xf numFmtId="0" fontId="27" fillId="8" borderId="8" xfId="0" applyFont="1" applyFill="1" applyBorder="1" applyAlignment="1">
      <alignment horizontal="left" vertical="top"/>
    </xf>
    <xf numFmtId="0" fontId="18" fillId="7" borderId="0" xfId="3" applyFill="1" applyAlignment="1">
      <alignment horizontal="left" vertical="top" wrapText="1"/>
    </xf>
    <xf numFmtId="0" fontId="11" fillId="7" borderId="0" xfId="0" applyFont="1" applyFill="1" applyAlignment="1">
      <alignment horizontal="left" vertical="top" wrapText="1"/>
    </xf>
    <xf numFmtId="0" fontId="16" fillId="7" borderId="0" xfId="0" applyFont="1" applyFill="1" applyAlignment="1">
      <alignment horizontal="left" vertical="top"/>
    </xf>
    <xf numFmtId="0" fontId="8" fillId="6" borderId="0" xfId="0" applyFont="1" applyFill="1" applyAlignment="1">
      <alignment horizontal="left" vertical="center" wrapText="1"/>
    </xf>
    <xf numFmtId="0" fontId="40" fillId="7" borderId="0" xfId="0" applyFont="1" applyFill="1" applyAlignment="1">
      <alignment horizontal="left" vertical="top" wrapText="1"/>
    </xf>
    <xf numFmtId="0" fontId="7" fillId="13" borderId="15" xfId="0" applyFont="1" applyFill="1" applyBorder="1" applyAlignment="1">
      <alignment horizontal="center"/>
    </xf>
    <xf numFmtId="0" fontId="7" fillId="13" borderId="9" xfId="0" applyFont="1" applyFill="1" applyBorder="1" applyAlignment="1">
      <alignment horizontal="center"/>
    </xf>
    <xf numFmtId="0" fontId="17" fillId="7" borderId="23" xfId="0" applyFont="1" applyFill="1" applyBorder="1" applyAlignment="1">
      <alignment horizontal="left" vertical="top" wrapText="1"/>
    </xf>
    <xf numFmtId="0" fontId="0" fillId="7" borderId="0" xfId="0" applyFill="1" applyAlignment="1">
      <alignment horizontal="center"/>
    </xf>
    <xf numFmtId="0" fontId="32" fillId="6" borderId="2" xfId="0" applyFont="1" applyFill="1" applyBorder="1" applyAlignment="1">
      <alignment horizontal="left" vertical="center" wrapText="1"/>
    </xf>
  </cellXfs>
  <cellStyles count="6">
    <cellStyle name="Comma" xfId="5" builtinId="3"/>
    <cellStyle name="Currency" xfId="1" builtinId="4"/>
    <cellStyle name="EG TABLE ROW" xfId="4" xr:uid="{A2D18E49-0197-4AF4-AD2D-E2947D591FDB}"/>
    <cellStyle name="Hyperlink" xfId="3"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1116639</xdr:colOff>
      <xdr:row>22</xdr:row>
      <xdr:rowOff>94193</xdr:rowOff>
    </xdr:from>
    <xdr:to>
      <xdr:col>4</xdr:col>
      <xdr:colOff>2756204</xdr:colOff>
      <xdr:row>22</xdr:row>
      <xdr:rowOff>592667</xdr:rowOff>
    </xdr:to>
    <xdr:pic>
      <xdr:nvPicPr>
        <xdr:cNvPr id="47" name="Picture 46">
          <a:extLst>
            <a:ext uri="{FF2B5EF4-FFF2-40B4-BE49-F238E27FC236}">
              <a16:creationId xmlns:a16="http://schemas.microsoft.com/office/drawing/2014/main" id="{C26ABD64-F4EE-2FDF-38E5-B34A8FC7D44E}"/>
            </a:ext>
          </a:extLst>
        </xdr:cNvPr>
        <xdr:cNvPicPr>
          <a:picLocks noChangeAspect="1"/>
        </xdr:cNvPicPr>
      </xdr:nvPicPr>
      <xdr:blipFill>
        <a:blip xmlns:r="http://schemas.openxmlformats.org/officeDocument/2006/relationships" r:embed="rId1"/>
        <a:stretch>
          <a:fillRect/>
        </a:stretch>
      </xdr:blipFill>
      <xdr:spPr>
        <a:xfrm>
          <a:off x="12271472" y="8126943"/>
          <a:ext cx="1639565" cy="498474"/>
        </a:xfrm>
        <a:prstGeom prst="rect">
          <a:avLst/>
        </a:prstGeom>
      </xdr:spPr>
    </xdr:pic>
    <xdr:clientData/>
  </xdr:twoCellAnchor>
  <xdr:twoCellAnchor>
    <xdr:from>
      <xdr:col>3</xdr:col>
      <xdr:colOff>1600200</xdr:colOff>
      <xdr:row>12</xdr:row>
      <xdr:rowOff>114300</xdr:rowOff>
    </xdr:from>
    <xdr:to>
      <xdr:col>3</xdr:col>
      <xdr:colOff>1924200</xdr:colOff>
      <xdr:row>21</xdr:row>
      <xdr:rowOff>442291</xdr:rowOff>
    </xdr:to>
    <xdr:grpSp>
      <xdr:nvGrpSpPr>
        <xdr:cNvPr id="518" name="Group 517">
          <a:extLst>
            <a:ext uri="{FF2B5EF4-FFF2-40B4-BE49-F238E27FC236}">
              <a16:creationId xmlns:a16="http://schemas.microsoft.com/office/drawing/2014/main" id="{520BFBAE-8BDD-4141-B086-EB35D8515C5E}"/>
            </a:ext>
          </a:extLst>
        </xdr:cNvPr>
        <xdr:cNvGrpSpPr/>
      </xdr:nvGrpSpPr>
      <xdr:grpSpPr>
        <a:xfrm>
          <a:off x="9209617" y="3268133"/>
          <a:ext cx="324000" cy="4741241"/>
          <a:chOff x="6559312" y="1630442"/>
          <a:chExt cx="324000" cy="4738066"/>
        </a:xfrm>
      </xdr:grpSpPr>
      <xdr:grpSp>
        <xdr:nvGrpSpPr>
          <xdr:cNvPr id="519" name="Group 518">
            <a:extLst>
              <a:ext uri="{FF2B5EF4-FFF2-40B4-BE49-F238E27FC236}">
                <a16:creationId xmlns:a16="http://schemas.microsoft.com/office/drawing/2014/main" id="{DD463817-CA44-8B93-F4E8-6B80B7104990}"/>
              </a:ext>
            </a:extLst>
          </xdr:cNvPr>
          <xdr:cNvGrpSpPr/>
        </xdr:nvGrpSpPr>
        <xdr:grpSpPr>
          <a:xfrm>
            <a:off x="6559312" y="1630442"/>
            <a:ext cx="324000" cy="324000"/>
            <a:chOff x="11627722" y="1438987"/>
            <a:chExt cx="324000" cy="324000"/>
          </a:xfrm>
        </xdr:grpSpPr>
        <xdr:sp macro="" textlink="">
          <xdr:nvSpPr>
            <xdr:cNvPr id="547" name="Partial Circle 546">
              <a:extLst>
                <a:ext uri="{FF2B5EF4-FFF2-40B4-BE49-F238E27FC236}">
                  <a16:creationId xmlns:a16="http://schemas.microsoft.com/office/drawing/2014/main" id="{1B1F8463-7FE0-C677-A5AF-B262DD4532B4}"/>
                </a:ext>
              </a:extLst>
            </xdr:cNvPr>
            <xdr:cNvSpPr/>
          </xdr:nvSpPr>
          <xdr:spPr>
            <a:xfrm rot="16200000">
              <a:off x="11627722" y="1438987"/>
              <a:ext cx="324000" cy="324000"/>
            </a:xfrm>
            <a:prstGeom prst="pie">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48" name="Oval 547">
              <a:extLst>
                <a:ext uri="{FF2B5EF4-FFF2-40B4-BE49-F238E27FC236}">
                  <a16:creationId xmlns:a16="http://schemas.microsoft.com/office/drawing/2014/main" id="{A757D6D7-5775-9779-D2F1-203DFB599F76}"/>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0" name="Group 519">
            <a:extLst>
              <a:ext uri="{FF2B5EF4-FFF2-40B4-BE49-F238E27FC236}">
                <a16:creationId xmlns:a16="http://schemas.microsoft.com/office/drawing/2014/main" id="{762F433A-3B27-D0F5-75FC-6276A56BFA66}"/>
              </a:ext>
            </a:extLst>
          </xdr:cNvPr>
          <xdr:cNvGrpSpPr/>
        </xdr:nvGrpSpPr>
        <xdr:grpSpPr>
          <a:xfrm>
            <a:off x="6559312" y="4149964"/>
            <a:ext cx="324000" cy="324000"/>
            <a:chOff x="11627722" y="1438987"/>
            <a:chExt cx="324000" cy="324000"/>
          </a:xfrm>
        </xdr:grpSpPr>
        <xdr:sp macro="" textlink="">
          <xdr:nvSpPr>
            <xdr:cNvPr id="545" name="Partial Circle 544">
              <a:extLst>
                <a:ext uri="{FF2B5EF4-FFF2-40B4-BE49-F238E27FC236}">
                  <a16:creationId xmlns:a16="http://schemas.microsoft.com/office/drawing/2014/main" id="{9E001E4A-686C-AD04-A19B-B6310AB1AB29}"/>
                </a:ext>
              </a:extLst>
            </xdr:cNvPr>
            <xdr:cNvSpPr/>
          </xdr:nvSpPr>
          <xdr:spPr>
            <a:xfrm rot="16200000">
              <a:off x="11627722" y="1438987"/>
              <a:ext cx="324000" cy="324000"/>
            </a:xfrm>
            <a:prstGeom prst="pie">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46" name="Oval 545">
              <a:extLst>
                <a:ext uri="{FF2B5EF4-FFF2-40B4-BE49-F238E27FC236}">
                  <a16:creationId xmlns:a16="http://schemas.microsoft.com/office/drawing/2014/main" id="{8EDCCD3E-ECD8-54BD-172B-B1A4839D03B3}"/>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1" name="Group 520">
            <a:extLst>
              <a:ext uri="{FF2B5EF4-FFF2-40B4-BE49-F238E27FC236}">
                <a16:creationId xmlns:a16="http://schemas.microsoft.com/office/drawing/2014/main" id="{D95955A2-05EF-C3B8-44F9-381AAEBB7108}"/>
              </a:ext>
            </a:extLst>
          </xdr:cNvPr>
          <xdr:cNvGrpSpPr/>
        </xdr:nvGrpSpPr>
        <xdr:grpSpPr>
          <a:xfrm>
            <a:off x="6559312" y="4622030"/>
            <a:ext cx="324000" cy="324000"/>
            <a:chOff x="11627722" y="1438987"/>
            <a:chExt cx="324000" cy="324000"/>
          </a:xfrm>
        </xdr:grpSpPr>
        <xdr:sp macro="" textlink="">
          <xdr:nvSpPr>
            <xdr:cNvPr id="543" name="Partial Circle 542">
              <a:extLst>
                <a:ext uri="{FF2B5EF4-FFF2-40B4-BE49-F238E27FC236}">
                  <a16:creationId xmlns:a16="http://schemas.microsoft.com/office/drawing/2014/main" id="{42BF758C-22A6-C3AC-293A-7D5BF706E155}"/>
                </a:ext>
              </a:extLst>
            </xdr:cNvPr>
            <xdr:cNvSpPr/>
          </xdr:nvSpPr>
          <xdr:spPr>
            <a:xfrm rot="16200000">
              <a:off x="11627722" y="1438987"/>
              <a:ext cx="324000" cy="324000"/>
            </a:xfrm>
            <a:prstGeom prst="pie">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44" name="Oval 543">
              <a:extLst>
                <a:ext uri="{FF2B5EF4-FFF2-40B4-BE49-F238E27FC236}">
                  <a16:creationId xmlns:a16="http://schemas.microsoft.com/office/drawing/2014/main" id="{4C10A3B0-2AEF-021C-E6D1-0EFAC6795C5B}"/>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2" name="Group 521">
            <a:extLst>
              <a:ext uri="{FF2B5EF4-FFF2-40B4-BE49-F238E27FC236}">
                <a16:creationId xmlns:a16="http://schemas.microsoft.com/office/drawing/2014/main" id="{20D5CD68-243D-E51C-D31B-3DE65FD27E68}"/>
              </a:ext>
            </a:extLst>
          </xdr:cNvPr>
          <xdr:cNvGrpSpPr/>
        </xdr:nvGrpSpPr>
        <xdr:grpSpPr>
          <a:xfrm>
            <a:off x="6559312" y="6044508"/>
            <a:ext cx="324000" cy="324000"/>
            <a:chOff x="11716754" y="1199329"/>
            <a:chExt cx="324000" cy="324000"/>
          </a:xfrm>
        </xdr:grpSpPr>
        <xdr:sp macro="" textlink="">
          <xdr:nvSpPr>
            <xdr:cNvPr id="541" name="Partial Circle 540">
              <a:extLst>
                <a:ext uri="{FF2B5EF4-FFF2-40B4-BE49-F238E27FC236}">
                  <a16:creationId xmlns:a16="http://schemas.microsoft.com/office/drawing/2014/main" id="{E4581DD0-CC20-E24F-CE23-E9B4F573AF86}"/>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42" name="Oval 541">
              <a:extLst>
                <a:ext uri="{FF2B5EF4-FFF2-40B4-BE49-F238E27FC236}">
                  <a16:creationId xmlns:a16="http://schemas.microsoft.com/office/drawing/2014/main" id="{6106DAB4-EBEE-ADCF-22C7-F1F7986A38D6}"/>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3" name="Group 522">
            <a:extLst>
              <a:ext uri="{FF2B5EF4-FFF2-40B4-BE49-F238E27FC236}">
                <a16:creationId xmlns:a16="http://schemas.microsoft.com/office/drawing/2014/main" id="{5E4A8272-879B-9585-EEA3-5B5A00511FB7}"/>
              </a:ext>
            </a:extLst>
          </xdr:cNvPr>
          <xdr:cNvGrpSpPr/>
        </xdr:nvGrpSpPr>
        <xdr:grpSpPr>
          <a:xfrm>
            <a:off x="6559312" y="3220622"/>
            <a:ext cx="324000" cy="324000"/>
            <a:chOff x="11716754" y="1199329"/>
            <a:chExt cx="324000" cy="324000"/>
          </a:xfrm>
        </xdr:grpSpPr>
        <xdr:sp macro="" textlink="">
          <xdr:nvSpPr>
            <xdr:cNvPr id="539" name="Partial Circle 538">
              <a:extLst>
                <a:ext uri="{FF2B5EF4-FFF2-40B4-BE49-F238E27FC236}">
                  <a16:creationId xmlns:a16="http://schemas.microsoft.com/office/drawing/2014/main" id="{F67E7612-ECF7-C4EA-B1F2-97520FC7B166}"/>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40" name="Oval 539">
              <a:extLst>
                <a:ext uri="{FF2B5EF4-FFF2-40B4-BE49-F238E27FC236}">
                  <a16:creationId xmlns:a16="http://schemas.microsoft.com/office/drawing/2014/main" id="{8A6FDD97-2C2D-1EE8-F7D2-3C60B42CA47D}"/>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4" name="Group 523">
            <a:extLst>
              <a:ext uri="{FF2B5EF4-FFF2-40B4-BE49-F238E27FC236}">
                <a16:creationId xmlns:a16="http://schemas.microsoft.com/office/drawing/2014/main" id="{445E6751-A534-CCAD-8420-70734F365482}"/>
              </a:ext>
            </a:extLst>
          </xdr:cNvPr>
          <xdr:cNvGrpSpPr/>
        </xdr:nvGrpSpPr>
        <xdr:grpSpPr>
          <a:xfrm>
            <a:off x="6559312" y="5556333"/>
            <a:ext cx="324000" cy="324000"/>
            <a:chOff x="11716754" y="1199329"/>
            <a:chExt cx="324000" cy="324000"/>
          </a:xfrm>
        </xdr:grpSpPr>
        <xdr:sp macro="" textlink="">
          <xdr:nvSpPr>
            <xdr:cNvPr id="537" name="Partial Circle 536">
              <a:extLst>
                <a:ext uri="{FF2B5EF4-FFF2-40B4-BE49-F238E27FC236}">
                  <a16:creationId xmlns:a16="http://schemas.microsoft.com/office/drawing/2014/main" id="{FCB6FD35-0BF9-CBA9-F42C-7DFF93AA468B}"/>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38" name="Oval 537">
              <a:extLst>
                <a:ext uri="{FF2B5EF4-FFF2-40B4-BE49-F238E27FC236}">
                  <a16:creationId xmlns:a16="http://schemas.microsoft.com/office/drawing/2014/main" id="{B92C06EE-6B68-3F1D-0059-3F20A5BBAF4E}"/>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5" name="Group 524">
            <a:extLst>
              <a:ext uri="{FF2B5EF4-FFF2-40B4-BE49-F238E27FC236}">
                <a16:creationId xmlns:a16="http://schemas.microsoft.com/office/drawing/2014/main" id="{196977F4-5E38-DC3F-4336-4C0EB11E9E85}"/>
              </a:ext>
            </a:extLst>
          </xdr:cNvPr>
          <xdr:cNvGrpSpPr/>
        </xdr:nvGrpSpPr>
        <xdr:grpSpPr>
          <a:xfrm>
            <a:off x="6559312" y="5090755"/>
            <a:ext cx="324000" cy="324000"/>
            <a:chOff x="11716754" y="1199329"/>
            <a:chExt cx="324000" cy="324000"/>
          </a:xfrm>
        </xdr:grpSpPr>
        <xdr:sp macro="" textlink="">
          <xdr:nvSpPr>
            <xdr:cNvPr id="535" name="Partial Circle 534">
              <a:extLst>
                <a:ext uri="{FF2B5EF4-FFF2-40B4-BE49-F238E27FC236}">
                  <a16:creationId xmlns:a16="http://schemas.microsoft.com/office/drawing/2014/main" id="{9408DEFD-E948-6460-EFE6-03B047C98B73}"/>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36" name="Oval 535">
              <a:extLst>
                <a:ext uri="{FF2B5EF4-FFF2-40B4-BE49-F238E27FC236}">
                  <a16:creationId xmlns:a16="http://schemas.microsoft.com/office/drawing/2014/main" id="{44A36913-D430-BD4C-AD9B-A8C0F055EA82}"/>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6" name="Group 525">
            <a:extLst>
              <a:ext uri="{FF2B5EF4-FFF2-40B4-BE49-F238E27FC236}">
                <a16:creationId xmlns:a16="http://schemas.microsoft.com/office/drawing/2014/main" id="{EAD38F01-8BD1-CEF3-7517-D5E74ED9DDEA}"/>
              </a:ext>
            </a:extLst>
          </xdr:cNvPr>
          <xdr:cNvGrpSpPr/>
        </xdr:nvGrpSpPr>
        <xdr:grpSpPr>
          <a:xfrm>
            <a:off x="6559312" y="2651674"/>
            <a:ext cx="324000" cy="324000"/>
            <a:chOff x="11627722" y="1438987"/>
            <a:chExt cx="324000" cy="324000"/>
          </a:xfrm>
        </xdr:grpSpPr>
        <xdr:sp macro="" textlink="">
          <xdr:nvSpPr>
            <xdr:cNvPr id="533" name="Partial Circle 532">
              <a:extLst>
                <a:ext uri="{FF2B5EF4-FFF2-40B4-BE49-F238E27FC236}">
                  <a16:creationId xmlns:a16="http://schemas.microsoft.com/office/drawing/2014/main" id="{42678DB1-15A6-BF92-1158-E422CC0E24AD}"/>
                </a:ext>
              </a:extLst>
            </xdr:cNvPr>
            <xdr:cNvSpPr/>
          </xdr:nvSpPr>
          <xdr:spPr>
            <a:xfrm rot="16200000">
              <a:off x="11627722" y="1438987"/>
              <a:ext cx="324000" cy="324000"/>
            </a:xfrm>
            <a:prstGeom prst="pie">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34" name="Oval 533">
              <a:extLst>
                <a:ext uri="{FF2B5EF4-FFF2-40B4-BE49-F238E27FC236}">
                  <a16:creationId xmlns:a16="http://schemas.microsoft.com/office/drawing/2014/main" id="{EF742B8B-9257-F1A2-9A0A-CEBDBB185040}"/>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7" name="Group 526">
            <a:extLst>
              <a:ext uri="{FF2B5EF4-FFF2-40B4-BE49-F238E27FC236}">
                <a16:creationId xmlns:a16="http://schemas.microsoft.com/office/drawing/2014/main" id="{BA7D5E75-289F-98D7-FB36-9C86DC1AC84F}"/>
              </a:ext>
            </a:extLst>
          </xdr:cNvPr>
          <xdr:cNvGrpSpPr/>
        </xdr:nvGrpSpPr>
        <xdr:grpSpPr>
          <a:xfrm>
            <a:off x="6559312" y="2107312"/>
            <a:ext cx="324000" cy="324000"/>
            <a:chOff x="11716754" y="1199329"/>
            <a:chExt cx="324000" cy="324000"/>
          </a:xfrm>
        </xdr:grpSpPr>
        <xdr:sp macro="" textlink="">
          <xdr:nvSpPr>
            <xdr:cNvPr id="531" name="Partial Circle 530">
              <a:extLst>
                <a:ext uri="{FF2B5EF4-FFF2-40B4-BE49-F238E27FC236}">
                  <a16:creationId xmlns:a16="http://schemas.microsoft.com/office/drawing/2014/main" id="{7A213824-FECC-DC9B-C95B-E39B3664DD88}"/>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32" name="Oval 531">
              <a:extLst>
                <a:ext uri="{FF2B5EF4-FFF2-40B4-BE49-F238E27FC236}">
                  <a16:creationId xmlns:a16="http://schemas.microsoft.com/office/drawing/2014/main" id="{0DD6F3A5-B9F2-E393-2F7F-AC1A10E8A3AE}"/>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28" name="Group 527">
            <a:extLst>
              <a:ext uri="{FF2B5EF4-FFF2-40B4-BE49-F238E27FC236}">
                <a16:creationId xmlns:a16="http://schemas.microsoft.com/office/drawing/2014/main" id="{A8B08331-0F42-0BEB-885A-BA740A24FB20}"/>
              </a:ext>
            </a:extLst>
          </xdr:cNvPr>
          <xdr:cNvGrpSpPr/>
        </xdr:nvGrpSpPr>
        <xdr:grpSpPr>
          <a:xfrm>
            <a:off x="6559312" y="3687449"/>
            <a:ext cx="324000" cy="324000"/>
            <a:chOff x="11716754" y="1199329"/>
            <a:chExt cx="324000" cy="324000"/>
          </a:xfrm>
        </xdr:grpSpPr>
        <xdr:sp macro="" textlink="">
          <xdr:nvSpPr>
            <xdr:cNvPr id="529" name="Partial Circle 528">
              <a:extLst>
                <a:ext uri="{FF2B5EF4-FFF2-40B4-BE49-F238E27FC236}">
                  <a16:creationId xmlns:a16="http://schemas.microsoft.com/office/drawing/2014/main" id="{F6569D67-38C3-818B-04AF-71194FD650A5}"/>
                </a:ext>
              </a:extLst>
            </xdr:cNvPr>
            <xdr:cNvSpPr/>
          </xdr:nvSpPr>
          <xdr:spPr>
            <a:xfrm rot="16200000">
              <a:off x="11716754" y="1199329"/>
              <a:ext cx="324000" cy="324000"/>
            </a:xfrm>
            <a:prstGeom prst="pie">
              <a:avLst>
                <a:gd name="adj1" fmla="val 0"/>
                <a:gd name="adj2" fmla="val 10782773"/>
              </a:avLst>
            </a:prstGeom>
            <a:solidFill>
              <a:schemeClr val="bg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30" name="Oval 529">
              <a:extLst>
                <a:ext uri="{FF2B5EF4-FFF2-40B4-BE49-F238E27FC236}">
                  <a16:creationId xmlns:a16="http://schemas.microsoft.com/office/drawing/2014/main" id="{41AB2BBA-2E77-5C72-817C-9BE3B34FE977}"/>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clientData/>
  </xdr:twoCellAnchor>
  <xdr:twoCellAnchor>
    <xdr:from>
      <xdr:col>2</xdr:col>
      <xdr:colOff>1731430</xdr:colOff>
      <xdr:row>12</xdr:row>
      <xdr:rowOff>104775</xdr:rowOff>
    </xdr:from>
    <xdr:to>
      <xdr:col>2</xdr:col>
      <xdr:colOff>2055430</xdr:colOff>
      <xdr:row>21</xdr:row>
      <xdr:rowOff>432766</xdr:rowOff>
    </xdr:to>
    <xdr:grpSp>
      <xdr:nvGrpSpPr>
        <xdr:cNvPr id="549" name="Group 548">
          <a:extLst>
            <a:ext uri="{FF2B5EF4-FFF2-40B4-BE49-F238E27FC236}">
              <a16:creationId xmlns:a16="http://schemas.microsoft.com/office/drawing/2014/main" id="{6E0DC51F-9C80-9F41-AA21-C9FCC26CD1BB}"/>
            </a:ext>
          </a:extLst>
        </xdr:cNvPr>
        <xdr:cNvGrpSpPr/>
      </xdr:nvGrpSpPr>
      <xdr:grpSpPr>
        <a:xfrm>
          <a:off x="5594347" y="3258608"/>
          <a:ext cx="324000" cy="4741241"/>
          <a:chOff x="10428834" y="1630442"/>
          <a:chExt cx="324000" cy="4738066"/>
        </a:xfrm>
      </xdr:grpSpPr>
      <xdr:grpSp>
        <xdr:nvGrpSpPr>
          <xdr:cNvPr id="577" name="Group 576">
            <a:extLst>
              <a:ext uri="{FF2B5EF4-FFF2-40B4-BE49-F238E27FC236}">
                <a16:creationId xmlns:a16="http://schemas.microsoft.com/office/drawing/2014/main" id="{4A7DBF56-C80F-B37C-B525-77D95330F7C8}"/>
              </a:ext>
            </a:extLst>
          </xdr:cNvPr>
          <xdr:cNvGrpSpPr/>
        </xdr:nvGrpSpPr>
        <xdr:grpSpPr>
          <a:xfrm>
            <a:off x="10428834" y="1630442"/>
            <a:ext cx="324000" cy="324000"/>
            <a:chOff x="11723659" y="1662280"/>
            <a:chExt cx="324000" cy="324000"/>
          </a:xfrm>
        </xdr:grpSpPr>
        <xdr:sp macro="" textlink="">
          <xdr:nvSpPr>
            <xdr:cNvPr id="605" name="Partial Circle 604">
              <a:extLst>
                <a:ext uri="{FF2B5EF4-FFF2-40B4-BE49-F238E27FC236}">
                  <a16:creationId xmlns:a16="http://schemas.microsoft.com/office/drawing/2014/main" id="{CBCA0EB5-FA9B-2305-300C-AFCA99FA08A8}"/>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606" name="Oval 605">
              <a:extLst>
                <a:ext uri="{FF2B5EF4-FFF2-40B4-BE49-F238E27FC236}">
                  <a16:creationId xmlns:a16="http://schemas.microsoft.com/office/drawing/2014/main" id="{F97950D2-C4B3-DEF6-D73D-9B5DCA43F844}"/>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78" name="Group 577">
            <a:extLst>
              <a:ext uri="{FF2B5EF4-FFF2-40B4-BE49-F238E27FC236}">
                <a16:creationId xmlns:a16="http://schemas.microsoft.com/office/drawing/2014/main" id="{58CC7888-309E-76D7-FD02-EC4D3F765CBF}"/>
              </a:ext>
            </a:extLst>
          </xdr:cNvPr>
          <xdr:cNvGrpSpPr/>
        </xdr:nvGrpSpPr>
        <xdr:grpSpPr>
          <a:xfrm>
            <a:off x="10428834" y="2097707"/>
            <a:ext cx="324000" cy="324000"/>
            <a:chOff x="11723659" y="1662280"/>
            <a:chExt cx="324000" cy="324000"/>
          </a:xfrm>
        </xdr:grpSpPr>
        <xdr:sp macro="" textlink="">
          <xdr:nvSpPr>
            <xdr:cNvPr id="603" name="Partial Circle 602">
              <a:extLst>
                <a:ext uri="{FF2B5EF4-FFF2-40B4-BE49-F238E27FC236}">
                  <a16:creationId xmlns:a16="http://schemas.microsoft.com/office/drawing/2014/main" id="{ED4ADC15-4245-E1DD-8203-50013DE5CB78}"/>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604" name="Oval 603">
              <a:extLst>
                <a:ext uri="{FF2B5EF4-FFF2-40B4-BE49-F238E27FC236}">
                  <a16:creationId xmlns:a16="http://schemas.microsoft.com/office/drawing/2014/main" id="{B1B32030-5588-AFFC-8F32-4B655245B1AA}"/>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79" name="Group 578">
            <a:extLst>
              <a:ext uri="{FF2B5EF4-FFF2-40B4-BE49-F238E27FC236}">
                <a16:creationId xmlns:a16="http://schemas.microsoft.com/office/drawing/2014/main" id="{C84E5B80-CDC7-DD92-E495-BC0C4A267181}"/>
              </a:ext>
            </a:extLst>
          </xdr:cNvPr>
          <xdr:cNvGrpSpPr/>
        </xdr:nvGrpSpPr>
        <xdr:grpSpPr>
          <a:xfrm>
            <a:off x="10428834" y="2664437"/>
            <a:ext cx="324000" cy="324000"/>
            <a:chOff x="11723659" y="1662280"/>
            <a:chExt cx="324000" cy="324000"/>
          </a:xfrm>
        </xdr:grpSpPr>
        <xdr:sp macro="" textlink="">
          <xdr:nvSpPr>
            <xdr:cNvPr id="601" name="Partial Circle 600">
              <a:extLst>
                <a:ext uri="{FF2B5EF4-FFF2-40B4-BE49-F238E27FC236}">
                  <a16:creationId xmlns:a16="http://schemas.microsoft.com/office/drawing/2014/main" id="{AF9B27D2-BA71-DCD6-D504-C80EA117BE17}"/>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602" name="Oval 601">
              <a:extLst>
                <a:ext uri="{FF2B5EF4-FFF2-40B4-BE49-F238E27FC236}">
                  <a16:creationId xmlns:a16="http://schemas.microsoft.com/office/drawing/2014/main" id="{2C397B05-1A97-900B-6CCA-7DB1F7BE8122}"/>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0" name="Group 579">
            <a:extLst>
              <a:ext uri="{FF2B5EF4-FFF2-40B4-BE49-F238E27FC236}">
                <a16:creationId xmlns:a16="http://schemas.microsoft.com/office/drawing/2014/main" id="{74299804-CFB5-83A8-09DA-D32A467786DE}"/>
              </a:ext>
            </a:extLst>
          </xdr:cNvPr>
          <xdr:cNvGrpSpPr/>
        </xdr:nvGrpSpPr>
        <xdr:grpSpPr>
          <a:xfrm>
            <a:off x="10428834" y="3220622"/>
            <a:ext cx="324000" cy="324000"/>
            <a:chOff x="11723659" y="1662280"/>
            <a:chExt cx="324000" cy="324000"/>
          </a:xfrm>
        </xdr:grpSpPr>
        <xdr:sp macro="" textlink="">
          <xdr:nvSpPr>
            <xdr:cNvPr id="599" name="Partial Circle 598">
              <a:extLst>
                <a:ext uri="{FF2B5EF4-FFF2-40B4-BE49-F238E27FC236}">
                  <a16:creationId xmlns:a16="http://schemas.microsoft.com/office/drawing/2014/main" id="{29E716B4-165B-208E-2ADD-250459C867BD}"/>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600" name="Oval 599">
              <a:extLst>
                <a:ext uri="{FF2B5EF4-FFF2-40B4-BE49-F238E27FC236}">
                  <a16:creationId xmlns:a16="http://schemas.microsoft.com/office/drawing/2014/main" id="{1890FA14-6C8B-B973-CA66-6F7AF5FA645E}"/>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1" name="Group 580">
            <a:extLst>
              <a:ext uri="{FF2B5EF4-FFF2-40B4-BE49-F238E27FC236}">
                <a16:creationId xmlns:a16="http://schemas.microsoft.com/office/drawing/2014/main" id="{60B7CF2C-6DF3-24C6-90C4-1CDD0639EF24}"/>
              </a:ext>
            </a:extLst>
          </xdr:cNvPr>
          <xdr:cNvGrpSpPr/>
        </xdr:nvGrpSpPr>
        <xdr:grpSpPr>
          <a:xfrm>
            <a:off x="10428834" y="4149964"/>
            <a:ext cx="324000" cy="324000"/>
            <a:chOff x="11716754" y="1199329"/>
            <a:chExt cx="324000" cy="324000"/>
          </a:xfrm>
        </xdr:grpSpPr>
        <xdr:sp macro="" textlink="">
          <xdr:nvSpPr>
            <xdr:cNvPr id="597" name="Partial Circle 596">
              <a:extLst>
                <a:ext uri="{FF2B5EF4-FFF2-40B4-BE49-F238E27FC236}">
                  <a16:creationId xmlns:a16="http://schemas.microsoft.com/office/drawing/2014/main" id="{04CC101F-81C8-D9E3-6186-AF897E379D97}"/>
                </a:ext>
              </a:extLst>
            </xdr:cNvPr>
            <xdr:cNvSpPr/>
          </xdr:nvSpPr>
          <xdr:spPr>
            <a:xfrm rot="16200000">
              <a:off x="11716754" y="1199329"/>
              <a:ext cx="324000" cy="324000"/>
            </a:xfrm>
            <a:prstGeom prst="pie">
              <a:avLst>
                <a:gd name="adj1" fmla="val 0"/>
                <a:gd name="adj2" fmla="val 10782773"/>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98" name="Oval 597">
              <a:extLst>
                <a:ext uri="{FF2B5EF4-FFF2-40B4-BE49-F238E27FC236}">
                  <a16:creationId xmlns:a16="http://schemas.microsoft.com/office/drawing/2014/main" id="{FE6B4D6F-78E7-470B-91A0-A9ED39E16F09}"/>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2" name="Group 581">
            <a:extLst>
              <a:ext uri="{FF2B5EF4-FFF2-40B4-BE49-F238E27FC236}">
                <a16:creationId xmlns:a16="http://schemas.microsoft.com/office/drawing/2014/main" id="{3AD06BC0-A3EB-3BA7-A0AC-CC86C1F67708}"/>
              </a:ext>
            </a:extLst>
          </xdr:cNvPr>
          <xdr:cNvGrpSpPr/>
        </xdr:nvGrpSpPr>
        <xdr:grpSpPr>
          <a:xfrm>
            <a:off x="10428834" y="3687450"/>
            <a:ext cx="324000" cy="324000"/>
            <a:chOff x="11723659" y="1662280"/>
            <a:chExt cx="324000" cy="324000"/>
          </a:xfrm>
        </xdr:grpSpPr>
        <xdr:sp macro="" textlink="">
          <xdr:nvSpPr>
            <xdr:cNvPr id="595" name="Partial Circle 594">
              <a:extLst>
                <a:ext uri="{FF2B5EF4-FFF2-40B4-BE49-F238E27FC236}">
                  <a16:creationId xmlns:a16="http://schemas.microsoft.com/office/drawing/2014/main" id="{5829C087-B2BB-194A-F358-0F58E4573219}"/>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96" name="Oval 595">
              <a:extLst>
                <a:ext uri="{FF2B5EF4-FFF2-40B4-BE49-F238E27FC236}">
                  <a16:creationId xmlns:a16="http://schemas.microsoft.com/office/drawing/2014/main" id="{8452B8F3-07C2-8D54-DD5C-92F889F6F404}"/>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3" name="Group 582">
            <a:extLst>
              <a:ext uri="{FF2B5EF4-FFF2-40B4-BE49-F238E27FC236}">
                <a16:creationId xmlns:a16="http://schemas.microsoft.com/office/drawing/2014/main" id="{6D3FCBDB-747E-5879-0AF9-066BB6D3DBD7}"/>
              </a:ext>
            </a:extLst>
          </xdr:cNvPr>
          <xdr:cNvGrpSpPr/>
        </xdr:nvGrpSpPr>
        <xdr:grpSpPr>
          <a:xfrm>
            <a:off x="10428834" y="4622030"/>
            <a:ext cx="324000" cy="324000"/>
            <a:chOff x="11723659" y="1662280"/>
            <a:chExt cx="324000" cy="324000"/>
          </a:xfrm>
        </xdr:grpSpPr>
        <xdr:sp macro="" textlink="">
          <xdr:nvSpPr>
            <xdr:cNvPr id="593" name="Partial Circle 592">
              <a:extLst>
                <a:ext uri="{FF2B5EF4-FFF2-40B4-BE49-F238E27FC236}">
                  <a16:creationId xmlns:a16="http://schemas.microsoft.com/office/drawing/2014/main" id="{B843A1F7-2DC7-A73B-8240-489304106559}"/>
                </a:ext>
              </a:extLst>
            </xdr:cNvPr>
            <xdr:cNvSpPr/>
          </xdr:nvSpPr>
          <xdr:spPr>
            <a:xfrm rot="16200000">
              <a:off x="11723659" y="1662280"/>
              <a:ext cx="324000" cy="324000"/>
            </a:xfrm>
            <a:prstGeom prst="pie">
              <a:avLst>
                <a:gd name="adj1" fmla="val 0"/>
                <a:gd name="adj2" fmla="val 5488994"/>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94" name="Oval 593">
              <a:extLst>
                <a:ext uri="{FF2B5EF4-FFF2-40B4-BE49-F238E27FC236}">
                  <a16:creationId xmlns:a16="http://schemas.microsoft.com/office/drawing/2014/main" id="{6AEFAA87-11B1-6FDC-94EC-858EA4A99DCE}"/>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4" name="Group 583">
            <a:extLst>
              <a:ext uri="{FF2B5EF4-FFF2-40B4-BE49-F238E27FC236}">
                <a16:creationId xmlns:a16="http://schemas.microsoft.com/office/drawing/2014/main" id="{0E4EC12A-2BC1-CF84-8591-E517776686F4}"/>
              </a:ext>
            </a:extLst>
          </xdr:cNvPr>
          <xdr:cNvGrpSpPr/>
        </xdr:nvGrpSpPr>
        <xdr:grpSpPr>
          <a:xfrm>
            <a:off x="10428834" y="5090755"/>
            <a:ext cx="324000" cy="324000"/>
            <a:chOff x="11716754" y="1199329"/>
            <a:chExt cx="324000" cy="324000"/>
          </a:xfrm>
        </xdr:grpSpPr>
        <xdr:sp macro="" textlink="">
          <xdr:nvSpPr>
            <xdr:cNvPr id="591" name="Partial Circle 590">
              <a:extLst>
                <a:ext uri="{FF2B5EF4-FFF2-40B4-BE49-F238E27FC236}">
                  <a16:creationId xmlns:a16="http://schemas.microsoft.com/office/drawing/2014/main" id="{E871ED8D-101C-E55A-864B-0EFE780C422A}"/>
                </a:ext>
              </a:extLst>
            </xdr:cNvPr>
            <xdr:cNvSpPr/>
          </xdr:nvSpPr>
          <xdr:spPr>
            <a:xfrm rot="16200000">
              <a:off x="11716754" y="1199329"/>
              <a:ext cx="324000" cy="324000"/>
            </a:xfrm>
            <a:prstGeom prst="pie">
              <a:avLst>
                <a:gd name="adj1" fmla="val 0"/>
                <a:gd name="adj2" fmla="val 10782773"/>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92" name="Oval 591">
              <a:extLst>
                <a:ext uri="{FF2B5EF4-FFF2-40B4-BE49-F238E27FC236}">
                  <a16:creationId xmlns:a16="http://schemas.microsoft.com/office/drawing/2014/main" id="{48CFDD88-B0BC-448B-2DBE-CEEEEDD11A9C}"/>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5" name="Group 584">
            <a:extLst>
              <a:ext uri="{FF2B5EF4-FFF2-40B4-BE49-F238E27FC236}">
                <a16:creationId xmlns:a16="http://schemas.microsoft.com/office/drawing/2014/main" id="{8683A499-6961-E259-060E-B84517C14737}"/>
              </a:ext>
            </a:extLst>
          </xdr:cNvPr>
          <xdr:cNvGrpSpPr/>
        </xdr:nvGrpSpPr>
        <xdr:grpSpPr>
          <a:xfrm>
            <a:off x="10428834" y="5556333"/>
            <a:ext cx="324000" cy="324000"/>
            <a:chOff x="11716754" y="1199329"/>
            <a:chExt cx="324000" cy="324000"/>
          </a:xfrm>
        </xdr:grpSpPr>
        <xdr:sp macro="" textlink="">
          <xdr:nvSpPr>
            <xdr:cNvPr id="589" name="Partial Circle 588">
              <a:extLst>
                <a:ext uri="{FF2B5EF4-FFF2-40B4-BE49-F238E27FC236}">
                  <a16:creationId xmlns:a16="http://schemas.microsoft.com/office/drawing/2014/main" id="{12B292FE-2D20-DAFE-9379-25396C4CEB8E}"/>
                </a:ext>
              </a:extLst>
            </xdr:cNvPr>
            <xdr:cNvSpPr/>
          </xdr:nvSpPr>
          <xdr:spPr>
            <a:xfrm rot="16200000">
              <a:off x="11716754" y="1199329"/>
              <a:ext cx="324000" cy="324000"/>
            </a:xfrm>
            <a:prstGeom prst="pie">
              <a:avLst>
                <a:gd name="adj1" fmla="val 0"/>
                <a:gd name="adj2" fmla="val 10782773"/>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90" name="Oval 589">
              <a:extLst>
                <a:ext uri="{FF2B5EF4-FFF2-40B4-BE49-F238E27FC236}">
                  <a16:creationId xmlns:a16="http://schemas.microsoft.com/office/drawing/2014/main" id="{4B249345-3A18-FE9C-7096-491A63B87DC9}"/>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86" name="Group 585">
            <a:extLst>
              <a:ext uri="{FF2B5EF4-FFF2-40B4-BE49-F238E27FC236}">
                <a16:creationId xmlns:a16="http://schemas.microsoft.com/office/drawing/2014/main" id="{DB915820-EE8A-15F0-9D10-7C1B282473B8}"/>
              </a:ext>
            </a:extLst>
          </xdr:cNvPr>
          <xdr:cNvGrpSpPr/>
        </xdr:nvGrpSpPr>
        <xdr:grpSpPr>
          <a:xfrm>
            <a:off x="10428834" y="6044508"/>
            <a:ext cx="324000" cy="324000"/>
            <a:chOff x="11627722" y="1438987"/>
            <a:chExt cx="324000" cy="324000"/>
          </a:xfrm>
        </xdr:grpSpPr>
        <xdr:sp macro="" textlink="">
          <xdr:nvSpPr>
            <xdr:cNvPr id="587" name="Partial Circle 586">
              <a:extLst>
                <a:ext uri="{FF2B5EF4-FFF2-40B4-BE49-F238E27FC236}">
                  <a16:creationId xmlns:a16="http://schemas.microsoft.com/office/drawing/2014/main" id="{F62E37BB-0A54-A6AF-6AF4-B1C6AF839B74}"/>
                </a:ext>
              </a:extLst>
            </xdr:cNvPr>
            <xdr:cNvSpPr/>
          </xdr:nvSpPr>
          <xdr:spPr>
            <a:xfrm rot="16200000">
              <a:off x="11627722" y="1438987"/>
              <a:ext cx="324000" cy="324000"/>
            </a:xfrm>
            <a:prstGeom prst="pie">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88" name="Oval 587">
              <a:extLst>
                <a:ext uri="{FF2B5EF4-FFF2-40B4-BE49-F238E27FC236}">
                  <a16:creationId xmlns:a16="http://schemas.microsoft.com/office/drawing/2014/main" id="{86F141B5-C029-14FC-7774-00C41CB4E057}"/>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clientData/>
  </xdr:twoCellAnchor>
  <xdr:twoCellAnchor>
    <xdr:from>
      <xdr:col>4</xdr:col>
      <xdr:colOff>1228725</xdr:colOff>
      <xdr:row>12</xdr:row>
      <xdr:rowOff>104775</xdr:rowOff>
    </xdr:from>
    <xdr:to>
      <xdr:col>4</xdr:col>
      <xdr:colOff>1552725</xdr:colOff>
      <xdr:row>21</xdr:row>
      <xdr:rowOff>432766</xdr:rowOff>
    </xdr:to>
    <xdr:grpSp>
      <xdr:nvGrpSpPr>
        <xdr:cNvPr id="550" name="Group 549">
          <a:extLst>
            <a:ext uri="{FF2B5EF4-FFF2-40B4-BE49-F238E27FC236}">
              <a16:creationId xmlns:a16="http://schemas.microsoft.com/office/drawing/2014/main" id="{9C6012D1-053B-A8F4-B6F8-1D0ABE2AEE96}"/>
            </a:ext>
          </a:extLst>
        </xdr:cNvPr>
        <xdr:cNvGrpSpPr/>
      </xdr:nvGrpSpPr>
      <xdr:grpSpPr>
        <a:xfrm>
          <a:off x="12383558" y="3258608"/>
          <a:ext cx="324000" cy="4741241"/>
          <a:chOff x="8497379" y="1630442"/>
          <a:chExt cx="324000" cy="4738066"/>
        </a:xfrm>
      </xdr:grpSpPr>
      <xdr:grpSp>
        <xdr:nvGrpSpPr>
          <xdr:cNvPr id="551" name="Group 550">
            <a:extLst>
              <a:ext uri="{FF2B5EF4-FFF2-40B4-BE49-F238E27FC236}">
                <a16:creationId xmlns:a16="http://schemas.microsoft.com/office/drawing/2014/main" id="{AF6A4AB9-4563-182A-B6CF-427209D5139E}"/>
              </a:ext>
            </a:extLst>
          </xdr:cNvPr>
          <xdr:cNvGrpSpPr/>
        </xdr:nvGrpSpPr>
        <xdr:grpSpPr>
          <a:xfrm>
            <a:off x="8497379" y="5556333"/>
            <a:ext cx="324000" cy="324000"/>
            <a:chOff x="11716754" y="1199329"/>
            <a:chExt cx="324000" cy="324000"/>
          </a:xfrm>
        </xdr:grpSpPr>
        <xdr:sp macro="" textlink="">
          <xdr:nvSpPr>
            <xdr:cNvPr id="575" name="Partial Circle 574">
              <a:extLst>
                <a:ext uri="{FF2B5EF4-FFF2-40B4-BE49-F238E27FC236}">
                  <a16:creationId xmlns:a16="http://schemas.microsoft.com/office/drawing/2014/main" id="{695EA6B0-37CE-0CCE-37D7-4299413121F2}"/>
                </a:ext>
              </a:extLst>
            </xdr:cNvPr>
            <xdr:cNvSpPr/>
          </xdr:nvSpPr>
          <xdr:spPr>
            <a:xfrm rot="16200000">
              <a:off x="11716754" y="1199329"/>
              <a:ext cx="324000" cy="324000"/>
            </a:xfrm>
            <a:prstGeom prst="pie">
              <a:avLst>
                <a:gd name="adj1" fmla="val 0"/>
                <a:gd name="adj2" fmla="val 10782773"/>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solidFill>
                  <a:schemeClr val="tx1"/>
                </a:solidFill>
              </a:endParaRPr>
            </a:p>
          </xdr:txBody>
        </xdr:sp>
        <xdr:sp macro="" textlink="">
          <xdr:nvSpPr>
            <xdr:cNvPr id="576" name="Oval 575">
              <a:extLst>
                <a:ext uri="{FF2B5EF4-FFF2-40B4-BE49-F238E27FC236}">
                  <a16:creationId xmlns:a16="http://schemas.microsoft.com/office/drawing/2014/main" id="{C359BDA3-2567-9DA2-37B4-81ADBA80449F}"/>
                </a:ext>
              </a:extLst>
            </xdr:cNvPr>
            <xdr:cNvSpPr/>
          </xdr:nvSpPr>
          <xdr:spPr>
            <a:xfrm>
              <a:off x="11716754" y="1199329"/>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grpSp>
        <xdr:nvGrpSpPr>
          <xdr:cNvPr id="552" name="Group 551">
            <a:extLst>
              <a:ext uri="{FF2B5EF4-FFF2-40B4-BE49-F238E27FC236}">
                <a16:creationId xmlns:a16="http://schemas.microsoft.com/office/drawing/2014/main" id="{B1294560-0FA7-896B-5498-110608A35F16}"/>
              </a:ext>
            </a:extLst>
          </xdr:cNvPr>
          <xdr:cNvGrpSpPr/>
        </xdr:nvGrpSpPr>
        <xdr:grpSpPr>
          <a:xfrm>
            <a:off x="8497379" y="1630442"/>
            <a:ext cx="324000" cy="324000"/>
            <a:chOff x="11627722" y="1438987"/>
            <a:chExt cx="324000" cy="324000"/>
          </a:xfrm>
        </xdr:grpSpPr>
        <xdr:sp macro="" textlink="">
          <xdr:nvSpPr>
            <xdr:cNvPr id="573" name="Partial Circle 572">
              <a:extLst>
                <a:ext uri="{FF2B5EF4-FFF2-40B4-BE49-F238E27FC236}">
                  <a16:creationId xmlns:a16="http://schemas.microsoft.com/office/drawing/2014/main" id="{12B2FF9E-172D-5FE8-9D33-9EBCE5D14A26}"/>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solidFill>
                  <a:schemeClr val="tx1"/>
                </a:solidFill>
              </a:endParaRPr>
            </a:p>
          </xdr:txBody>
        </xdr:sp>
        <xdr:sp macro="" textlink="">
          <xdr:nvSpPr>
            <xdr:cNvPr id="574" name="Oval 573">
              <a:extLst>
                <a:ext uri="{FF2B5EF4-FFF2-40B4-BE49-F238E27FC236}">
                  <a16:creationId xmlns:a16="http://schemas.microsoft.com/office/drawing/2014/main" id="{4873367B-1B56-23AF-4ADA-ABDAE69CB496}"/>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grpSp>
        <xdr:nvGrpSpPr>
          <xdr:cNvPr id="553" name="Group 552">
            <a:extLst>
              <a:ext uri="{FF2B5EF4-FFF2-40B4-BE49-F238E27FC236}">
                <a16:creationId xmlns:a16="http://schemas.microsoft.com/office/drawing/2014/main" id="{8AC46766-9592-ABFF-D4A2-FC33C048A4BB}"/>
              </a:ext>
            </a:extLst>
          </xdr:cNvPr>
          <xdr:cNvGrpSpPr/>
        </xdr:nvGrpSpPr>
        <xdr:grpSpPr>
          <a:xfrm>
            <a:off x="8497379" y="6044508"/>
            <a:ext cx="324000" cy="324000"/>
            <a:chOff x="11723659" y="1662280"/>
            <a:chExt cx="324000" cy="324000"/>
          </a:xfrm>
        </xdr:grpSpPr>
        <xdr:sp macro="" textlink="">
          <xdr:nvSpPr>
            <xdr:cNvPr id="571" name="Partial Circle 570">
              <a:extLst>
                <a:ext uri="{FF2B5EF4-FFF2-40B4-BE49-F238E27FC236}">
                  <a16:creationId xmlns:a16="http://schemas.microsoft.com/office/drawing/2014/main" id="{E3B857D4-6632-CB23-719D-1221FDD3D7B2}"/>
                </a:ext>
              </a:extLst>
            </xdr:cNvPr>
            <xdr:cNvSpPr/>
          </xdr:nvSpPr>
          <xdr:spPr>
            <a:xfrm rot="16200000">
              <a:off x="11723659" y="1662280"/>
              <a:ext cx="324000" cy="324000"/>
            </a:xfrm>
            <a:prstGeom prst="pie">
              <a:avLst>
                <a:gd name="adj1" fmla="val 0"/>
                <a:gd name="adj2" fmla="val 5488994"/>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solidFill>
                  <a:schemeClr val="tx1"/>
                </a:solidFill>
              </a:endParaRPr>
            </a:p>
          </xdr:txBody>
        </xdr:sp>
        <xdr:sp macro="" textlink="">
          <xdr:nvSpPr>
            <xdr:cNvPr id="572" name="Oval 571">
              <a:extLst>
                <a:ext uri="{FF2B5EF4-FFF2-40B4-BE49-F238E27FC236}">
                  <a16:creationId xmlns:a16="http://schemas.microsoft.com/office/drawing/2014/main" id="{AE1271B7-3DD1-507E-EE23-F126631AE636}"/>
                </a:ext>
              </a:extLst>
            </xdr:cNvPr>
            <xdr:cNvSpPr/>
          </xdr:nvSpPr>
          <xdr:spPr>
            <a:xfrm>
              <a:off x="11723659" y="1662280"/>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grpSp>
        <xdr:nvGrpSpPr>
          <xdr:cNvPr id="554" name="Group 553">
            <a:extLst>
              <a:ext uri="{FF2B5EF4-FFF2-40B4-BE49-F238E27FC236}">
                <a16:creationId xmlns:a16="http://schemas.microsoft.com/office/drawing/2014/main" id="{19B5B844-1315-74A5-CA99-66143BEE7FC0}"/>
              </a:ext>
            </a:extLst>
          </xdr:cNvPr>
          <xdr:cNvGrpSpPr/>
        </xdr:nvGrpSpPr>
        <xdr:grpSpPr>
          <a:xfrm>
            <a:off x="8497379" y="3220622"/>
            <a:ext cx="324000" cy="324000"/>
            <a:chOff x="11627722" y="1438987"/>
            <a:chExt cx="324000" cy="324000"/>
          </a:xfrm>
        </xdr:grpSpPr>
        <xdr:sp macro="" textlink="">
          <xdr:nvSpPr>
            <xdr:cNvPr id="569" name="Partial Circle 568">
              <a:extLst>
                <a:ext uri="{FF2B5EF4-FFF2-40B4-BE49-F238E27FC236}">
                  <a16:creationId xmlns:a16="http://schemas.microsoft.com/office/drawing/2014/main" id="{E19971B2-F5A6-82EB-4CCC-84233E413D5C}"/>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solidFill>
                  <a:schemeClr val="tx1"/>
                </a:solidFill>
              </a:endParaRPr>
            </a:p>
          </xdr:txBody>
        </xdr:sp>
        <xdr:sp macro="" textlink="">
          <xdr:nvSpPr>
            <xdr:cNvPr id="570" name="Oval 569">
              <a:extLst>
                <a:ext uri="{FF2B5EF4-FFF2-40B4-BE49-F238E27FC236}">
                  <a16:creationId xmlns:a16="http://schemas.microsoft.com/office/drawing/2014/main" id="{A51177B1-9330-5418-E4B5-963F169DD9CB}"/>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sp macro="" textlink="">
        <xdr:nvSpPr>
          <xdr:cNvPr id="555" name="Oval 554">
            <a:extLst>
              <a:ext uri="{FF2B5EF4-FFF2-40B4-BE49-F238E27FC236}">
                <a16:creationId xmlns:a16="http://schemas.microsoft.com/office/drawing/2014/main" id="{A7E8ABD4-4F6B-E960-1072-6FA24F6432C1}"/>
              </a:ext>
            </a:extLst>
          </xdr:cNvPr>
          <xdr:cNvSpPr/>
        </xdr:nvSpPr>
        <xdr:spPr>
          <a:xfrm>
            <a:off x="8497379" y="4149964"/>
            <a:ext cx="324000" cy="324000"/>
          </a:xfrm>
          <a:prstGeom prst="ellipse">
            <a:avLst/>
          </a:prstGeom>
          <a:solidFill>
            <a:srgbClr val="CC9900"/>
          </a:solid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sp macro="" textlink="">
        <xdr:nvSpPr>
          <xdr:cNvPr id="556" name="Oval 555">
            <a:extLst>
              <a:ext uri="{FF2B5EF4-FFF2-40B4-BE49-F238E27FC236}">
                <a16:creationId xmlns:a16="http://schemas.microsoft.com/office/drawing/2014/main" id="{DCD10C2B-E28C-ABAE-BA9F-867204F53C77}"/>
              </a:ext>
            </a:extLst>
          </xdr:cNvPr>
          <xdr:cNvSpPr/>
        </xdr:nvSpPr>
        <xdr:spPr>
          <a:xfrm>
            <a:off x="8497379" y="4622030"/>
            <a:ext cx="324000" cy="324000"/>
          </a:xfrm>
          <a:prstGeom prst="ellipse">
            <a:avLst/>
          </a:prstGeom>
          <a:solidFill>
            <a:srgbClr val="CC9900"/>
          </a:solid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nvGrpSpPr>
          <xdr:cNvPr id="557" name="Group 556">
            <a:extLst>
              <a:ext uri="{FF2B5EF4-FFF2-40B4-BE49-F238E27FC236}">
                <a16:creationId xmlns:a16="http://schemas.microsoft.com/office/drawing/2014/main" id="{F38AEF1D-125D-53AA-4B2A-FC0545788287}"/>
              </a:ext>
            </a:extLst>
          </xdr:cNvPr>
          <xdr:cNvGrpSpPr/>
        </xdr:nvGrpSpPr>
        <xdr:grpSpPr>
          <a:xfrm>
            <a:off x="8497379" y="5090755"/>
            <a:ext cx="324000" cy="324000"/>
            <a:chOff x="11627722" y="1438987"/>
            <a:chExt cx="324000" cy="324000"/>
          </a:xfrm>
        </xdr:grpSpPr>
        <xdr:sp macro="" textlink="">
          <xdr:nvSpPr>
            <xdr:cNvPr id="567" name="Partial Circle 566">
              <a:extLst>
                <a:ext uri="{FF2B5EF4-FFF2-40B4-BE49-F238E27FC236}">
                  <a16:creationId xmlns:a16="http://schemas.microsoft.com/office/drawing/2014/main" id="{F1DACBC9-1205-7E02-C0B1-6C9E718518B8}"/>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solidFill>
                  <a:schemeClr val="tx1"/>
                </a:solidFill>
              </a:endParaRPr>
            </a:p>
          </xdr:txBody>
        </xdr:sp>
        <xdr:sp macro="" textlink="">
          <xdr:nvSpPr>
            <xdr:cNvPr id="568" name="Oval 567">
              <a:extLst>
                <a:ext uri="{FF2B5EF4-FFF2-40B4-BE49-F238E27FC236}">
                  <a16:creationId xmlns:a16="http://schemas.microsoft.com/office/drawing/2014/main" id="{BCB3290C-A691-0695-E533-8C80E0DE09A0}"/>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u="sng"/>
            </a:p>
          </xdr:txBody>
        </xdr:sp>
      </xdr:grpSp>
      <xdr:grpSp>
        <xdr:nvGrpSpPr>
          <xdr:cNvPr id="558" name="Group 557">
            <a:extLst>
              <a:ext uri="{FF2B5EF4-FFF2-40B4-BE49-F238E27FC236}">
                <a16:creationId xmlns:a16="http://schemas.microsoft.com/office/drawing/2014/main" id="{029EA071-8696-508B-299E-C067285FED68}"/>
              </a:ext>
            </a:extLst>
          </xdr:cNvPr>
          <xdr:cNvGrpSpPr/>
        </xdr:nvGrpSpPr>
        <xdr:grpSpPr>
          <a:xfrm>
            <a:off x="8497379" y="2664437"/>
            <a:ext cx="324000" cy="324000"/>
            <a:chOff x="11627722" y="1438987"/>
            <a:chExt cx="324000" cy="324000"/>
          </a:xfrm>
        </xdr:grpSpPr>
        <xdr:sp macro="" textlink="">
          <xdr:nvSpPr>
            <xdr:cNvPr id="565" name="Partial Circle 564">
              <a:extLst>
                <a:ext uri="{FF2B5EF4-FFF2-40B4-BE49-F238E27FC236}">
                  <a16:creationId xmlns:a16="http://schemas.microsoft.com/office/drawing/2014/main" id="{B174D793-65B5-7869-F610-1C5209585760}"/>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66" name="Oval 565">
              <a:extLst>
                <a:ext uri="{FF2B5EF4-FFF2-40B4-BE49-F238E27FC236}">
                  <a16:creationId xmlns:a16="http://schemas.microsoft.com/office/drawing/2014/main" id="{0902068F-E63F-AAA9-680F-BA757EC74C11}"/>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59" name="Group 558">
            <a:extLst>
              <a:ext uri="{FF2B5EF4-FFF2-40B4-BE49-F238E27FC236}">
                <a16:creationId xmlns:a16="http://schemas.microsoft.com/office/drawing/2014/main" id="{C973C070-6F46-C1AF-13BD-F41CEA314FCD}"/>
              </a:ext>
            </a:extLst>
          </xdr:cNvPr>
          <xdr:cNvGrpSpPr/>
        </xdr:nvGrpSpPr>
        <xdr:grpSpPr>
          <a:xfrm>
            <a:off x="8497379" y="2107312"/>
            <a:ext cx="324000" cy="324000"/>
            <a:chOff x="11627722" y="1438987"/>
            <a:chExt cx="324000" cy="324000"/>
          </a:xfrm>
        </xdr:grpSpPr>
        <xdr:sp macro="" textlink="">
          <xdr:nvSpPr>
            <xdr:cNvPr id="563" name="Partial Circle 562">
              <a:extLst>
                <a:ext uri="{FF2B5EF4-FFF2-40B4-BE49-F238E27FC236}">
                  <a16:creationId xmlns:a16="http://schemas.microsoft.com/office/drawing/2014/main" id="{FEF718E3-618C-BA77-ABA5-660FD27A80EB}"/>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64" name="Oval 563">
              <a:extLst>
                <a:ext uri="{FF2B5EF4-FFF2-40B4-BE49-F238E27FC236}">
                  <a16:creationId xmlns:a16="http://schemas.microsoft.com/office/drawing/2014/main" id="{5AAEC977-C644-6240-3A78-F09508367659}"/>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nvGrpSpPr>
          <xdr:cNvPr id="560" name="Group 559">
            <a:extLst>
              <a:ext uri="{FF2B5EF4-FFF2-40B4-BE49-F238E27FC236}">
                <a16:creationId xmlns:a16="http://schemas.microsoft.com/office/drawing/2014/main" id="{56787413-AFF6-C232-4E64-78759B29EA20}"/>
              </a:ext>
            </a:extLst>
          </xdr:cNvPr>
          <xdr:cNvGrpSpPr/>
        </xdr:nvGrpSpPr>
        <xdr:grpSpPr>
          <a:xfrm>
            <a:off x="8497379" y="3687449"/>
            <a:ext cx="324000" cy="324000"/>
            <a:chOff x="11627722" y="1438987"/>
            <a:chExt cx="324000" cy="324000"/>
          </a:xfrm>
        </xdr:grpSpPr>
        <xdr:sp macro="" textlink="">
          <xdr:nvSpPr>
            <xdr:cNvPr id="561" name="Partial Circle 560">
              <a:extLst>
                <a:ext uri="{FF2B5EF4-FFF2-40B4-BE49-F238E27FC236}">
                  <a16:creationId xmlns:a16="http://schemas.microsoft.com/office/drawing/2014/main" id="{D4FD679E-AFEE-3021-61FA-0013E3E4ECA8}"/>
                </a:ext>
              </a:extLst>
            </xdr:cNvPr>
            <xdr:cNvSpPr/>
          </xdr:nvSpPr>
          <xdr:spPr>
            <a:xfrm rot="16200000">
              <a:off x="11627722" y="1438987"/>
              <a:ext cx="324000" cy="324000"/>
            </a:xfrm>
            <a:prstGeom prst="pie">
              <a:avLst/>
            </a:prstGeom>
            <a:solidFill>
              <a:srgbClr val="CC99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solidFill>
                  <a:schemeClr val="tx1"/>
                </a:solidFill>
              </a:endParaRPr>
            </a:p>
          </xdr:txBody>
        </xdr:sp>
        <xdr:sp macro="" textlink="">
          <xdr:nvSpPr>
            <xdr:cNvPr id="562" name="Oval 561">
              <a:extLst>
                <a:ext uri="{FF2B5EF4-FFF2-40B4-BE49-F238E27FC236}">
                  <a16:creationId xmlns:a16="http://schemas.microsoft.com/office/drawing/2014/main" id="{14AA8B40-BAEB-DD5D-CB81-69E9BD4EA5AB}"/>
                </a:ext>
              </a:extLst>
            </xdr:cNvPr>
            <xdr:cNvSpPr/>
          </xdr:nvSpPr>
          <xdr:spPr>
            <a:xfrm>
              <a:off x="11627722" y="1438987"/>
              <a:ext cx="324000" cy="32400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9</xdr:row>
      <xdr:rowOff>152400</xdr:rowOff>
    </xdr:from>
    <xdr:to>
      <xdr:col>10</xdr:col>
      <xdr:colOff>427358</xdr:colOff>
      <xdr:row>31</xdr:row>
      <xdr:rowOff>29936</xdr:rowOff>
    </xdr:to>
    <xdr:pic>
      <xdr:nvPicPr>
        <xdr:cNvPr id="29" name="image_0">
          <a:extLst>
            <a:ext uri="{FF2B5EF4-FFF2-40B4-BE49-F238E27FC236}">
              <a16:creationId xmlns:a16="http://schemas.microsoft.com/office/drawing/2014/main" id="{FE1D286A-2C59-DC6A-5C0A-85BCF17B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2533650"/>
          <a:ext cx="7847333" cy="4268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041049"/>
      </a:dk2>
      <a:lt2>
        <a:srgbClr val="8FC9BA"/>
      </a:lt2>
      <a:accent1>
        <a:srgbClr val="4047CE"/>
      </a:accent1>
      <a:accent2>
        <a:srgbClr val="BDA7D1"/>
      </a:accent2>
      <a:accent3>
        <a:srgbClr val="2C678D"/>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EF45896-F612-466B-B29A-49E6D349148E}">
  <we:reference id="WA200009404" version="1.0.0.8" store="Omex" storeType="OMEX"/>
  <we:alternateReferences>
    <we:reference id="WA200009404" version="1.0.0.8" store="WA200009404" storeType="OMEX"/>
  </we:alternateReferences>
  <we:properties>
    <we:property name="claude.fileId" value="&quot;dcb14e1f-4c9c-4bd7-8db2-3e092a118f6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3" Type="http://schemas.openxmlformats.org/officeDocument/2006/relationships/hyperlink" Target="https://www.csiro.au/en/research/technology-space/energy/electricity-transition/gencost" TargetMode="External"/><Relationship Id="rId2" Type="http://schemas.openxmlformats.org/officeDocument/2006/relationships/hyperlink" Target="https://www.rba.gov.au/inflation/measures-cpi.html" TargetMode="External"/><Relationship Id="rId1" Type="http://schemas.openxmlformats.org/officeDocument/2006/relationships/hyperlink" Target="https://www.aemo.com.au/-/media/files/electricity/wem/planning_and_forecasting/esoo/2026/2026-wem-esoo-appendices.pdf?rev=d4e5004b328d4775a86b7d5ae890b0dd&amp;sc_lang=en" TargetMode="External"/><Relationship Id="rId5" Type="http://schemas.openxmlformats.org/officeDocument/2006/relationships/hyperlink" Target="https://www.erawa.com.au/sites/default/files/23190/Final-Decision---Attachment-09---Service-standard-benchmarks-and-adjustment-mechanism.PDF" TargetMode="External"/><Relationship Id="rId4" Type="http://schemas.openxmlformats.org/officeDocument/2006/relationships/hyperlink" Target="https://www.aemo.com.au/energy-systems/major-publications/integrated-system-plan-isp/2026-integrated-system-plan-is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hyperlink" Target="https://deedwa.sharepoint.com/:x:/r/teams/WOSP-Externaldatashare/Shared%20Documents/General/FESO%202027%20-%20Working%20Group%20SharePoint/Inputs%20%26%20Assumptions/Major%20Loads/Reference%20Material/Alumina%20electrification%20model.xlsx?d=wd354eb2a40104853b4225a642ce73ae4&amp;csf=1&amp;web=1&amp;e=G9nxUk" TargetMode="Externa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0"/>
  <sheetViews>
    <sheetView workbookViewId="0">
      <selection activeCell="K20" sqref="K20"/>
    </sheetView>
  </sheetViews>
  <sheetFormatPr defaultColWidth="9.140625" defaultRowHeight="15" x14ac:dyDescent="0.25"/>
  <cols>
    <col min="1" max="1" width="4.7109375" style="2" customWidth="1"/>
    <col min="2" max="2" width="26.140625" style="2" customWidth="1"/>
    <col min="3" max="5" width="20" style="2" customWidth="1"/>
    <col min="6" max="16384" width="9.140625" style="2"/>
  </cols>
  <sheetData>
    <row r="1" spans="2:6" ht="35.1" customHeight="1" x14ac:dyDescent="0.25"/>
    <row r="2" spans="2:6" ht="36.75" customHeight="1" x14ac:dyDescent="0.25">
      <c r="B2" s="264" t="s">
        <v>0</v>
      </c>
      <c r="C2" s="265"/>
      <c r="D2" s="265"/>
      <c r="E2" s="265"/>
      <c r="F2" s="265"/>
    </row>
    <row r="4" spans="2:6" ht="21" x14ac:dyDescent="0.25">
      <c r="B4" s="3" t="s">
        <v>1</v>
      </c>
      <c r="C4" s="4"/>
      <c r="D4" s="4"/>
      <c r="E4" s="4"/>
      <c r="F4" s="4"/>
    </row>
    <row r="5" spans="2:6" ht="18.75" x14ac:dyDescent="0.3">
      <c r="B5" s="5" t="s">
        <v>2</v>
      </c>
    </row>
    <row r="7" spans="2:6" ht="15.75" x14ac:dyDescent="0.3">
      <c r="B7" s="27" t="s">
        <v>3</v>
      </c>
      <c r="C7" s="20" t="s">
        <v>4</v>
      </c>
      <c r="D7" s="20"/>
      <c r="E7" s="20"/>
      <c r="F7" s="21"/>
    </row>
    <row r="8" spans="2:6" ht="15.75" x14ac:dyDescent="0.3">
      <c r="B8" s="28" t="s">
        <v>5</v>
      </c>
      <c r="C8" s="37" t="s">
        <v>6</v>
      </c>
      <c r="F8" s="23"/>
    </row>
    <row r="9" spans="2:6" ht="15.75" x14ac:dyDescent="0.3">
      <c r="B9" s="28" t="s">
        <v>7</v>
      </c>
      <c r="C9" s="22" t="s">
        <v>8</v>
      </c>
      <c r="F9" s="23"/>
    </row>
    <row r="10" spans="2:6" ht="15.75" x14ac:dyDescent="0.3">
      <c r="B10" s="29" t="s">
        <v>9</v>
      </c>
      <c r="C10" s="24" t="s">
        <v>10</v>
      </c>
      <c r="D10" s="25"/>
      <c r="E10" s="25"/>
      <c r="F10" s="26"/>
    </row>
  </sheetData>
  <mergeCells count="1">
    <mergeCell ref="B2:F2"/>
  </mergeCells>
  <pageMargins left="0.75" right="0.75" top="1" bottom="1" header="0.5" footer="0.5"/>
  <headerFooter>
    <oddHeader>&amp;C&amp;"Aptos"&amp;10&amp;KFF0000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30"/>
  <sheetViews>
    <sheetView tabSelected="1" topLeftCell="C1" workbookViewId="0">
      <selection activeCell="E10" sqref="E10"/>
    </sheetView>
  </sheetViews>
  <sheetFormatPr defaultColWidth="9.140625" defaultRowHeight="15" x14ac:dyDescent="0.25"/>
  <cols>
    <col min="1" max="1" width="3" style="6" customWidth="1"/>
    <col min="2" max="2" width="24" style="32" customWidth="1"/>
    <col min="3" max="3" width="33.28515625" style="6" customWidth="1"/>
    <col min="4" max="4" width="84" style="6" customWidth="1"/>
    <col min="5" max="5" width="102.140625" style="6" customWidth="1"/>
    <col min="6" max="16384" width="9.140625" style="6"/>
  </cols>
  <sheetData>
    <row r="1" spans="2:14" ht="24.95" customHeight="1" x14ac:dyDescent="0.25"/>
    <row r="2" spans="2:14" ht="36" customHeight="1" thickBot="1" x14ac:dyDescent="0.3">
      <c r="B2" s="259" t="s">
        <v>11</v>
      </c>
      <c r="C2" s="260"/>
      <c r="D2" s="260"/>
      <c r="E2" s="260"/>
      <c r="F2" s="9"/>
      <c r="G2" s="9"/>
      <c r="H2" s="9"/>
      <c r="I2" s="9"/>
      <c r="J2" s="9"/>
    </row>
    <row r="3" spans="2:14" ht="50.65" customHeight="1" x14ac:dyDescent="0.25">
      <c r="B3" s="261" t="s">
        <v>12</v>
      </c>
      <c r="C3" s="262"/>
      <c r="D3" s="262"/>
      <c r="E3" s="262"/>
      <c r="F3" s="262"/>
      <c r="G3" s="262"/>
      <c r="H3" s="262"/>
      <c r="I3" s="262"/>
      <c r="J3" s="262"/>
      <c r="K3" s="262"/>
      <c r="L3" s="262"/>
      <c r="M3" s="262"/>
      <c r="N3" s="262"/>
    </row>
    <row r="4" spans="2:14" ht="18" customHeight="1" x14ac:dyDescent="0.25"/>
    <row r="5" spans="2:14" ht="18" customHeight="1" x14ac:dyDescent="0.25">
      <c r="B5" s="12" t="s">
        <v>13</v>
      </c>
      <c r="C5" s="1"/>
      <c r="D5" s="1"/>
      <c r="E5" s="1"/>
    </row>
    <row r="6" spans="2:14" x14ac:dyDescent="0.25">
      <c r="B6" s="11"/>
    </row>
    <row r="7" spans="2:14" ht="15.75" x14ac:dyDescent="0.3">
      <c r="B7" s="33" t="s">
        <v>14</v>
      </c>
      <c r="C7" s="13" t="s">
        <v>15</v>
      </c>
      <c r="D7" s="13" t="s">
        <v>16</v>
      </c>
      <c r="E7" s="13" t="s">
        <v>17</v>
      </c>
    </row>
    <row r="8" spans="2:14" ht="15.75" x14ac:dyDescent="0.3">
      <c r="B8" s="34" t="s">
        <v>18</v>
      </c>
      <c r="C8" s="45" t="s">
        <v>18</v>
      </c>
      <c r="D8" s="7" t="s">
        <v>19</v>
      </c>
      <c r="E8" s="7" t="s">
        <v>20</v>
      </c>
    </row>
    <row r="9" spans="2:14" ht="15.75" x14ac:dyDescent="0.3">
      <c r="B9" s="270" t="s">
        <v>21</v>
      </c>
      <c r="C9" s="45" t="s">
        <v>22</v>
      </c>
      <c r="D9" s="7" t="s">
        <v>23</v>
      </c>
      <c r="E9" s="7" t="s">
        <v>24</v>
      </c>
    </row>
    <row r="10" spans="2:14" ht="15.75" x14ac:dyDescent="0.3">
      <c r="B10" s="268"/>
      <c r="C10" s="45" t="s">
        <v>25</v>
      </c>
      <c r="D10" s="7" t="s">
        <v>26</v>
      </c>
      <c r="E10" s="7" t="s">
        <v>27</v>
      </c>
    </row>
    <row r="11" spans="2:14" ht="15.75" x14ac:dyDescent="0.3">
      <c r="B11" s="268"/>
      <c r="C11" s="45" t="s">
        <v>28</v>
      </c>
      <c r="D11" s="7" t="s">
        <v>29</v>
      </c>
      <c r="E11" s="7" t="s">
        <v>30</v>
      </c>
    </row>
    <row r="12" spans="2:14" ht="15.75" x14ac:dyDescent="0.3">
      <c r="B12" s="268"/>
      <c r="C12" s="45" t="s">
        <v>31</v>
      </c>
      <c r="D12" s="7" t="s">
        <v>29</v>
      </c>
      <c r="E12" s="7" t="s">
        <v>30</v>
      </c>
    </row>
    <row r="13" spans="2:14" ht="15.75" x14ac:dyDescent="0.3">
      <c r="B13" s="268"/>
      <c r="C13" s="45" t="s">
        <v>32</v>
      </c>
      <c r="D13" s="7" t="s">
        <v>33</v>
      </c>
      <c r="E13" s="7" t="s">
        <v>34</v>
      </c>
    </row>
    <row r="14" spans="2:14" ht="15.75" x14ac:dyDescent="0.3">
      <c r="B14" s="268"/>
      <c r="C14" s="45" t="s">
        <v>35</v>
      </c>
      <c r="D14" s="7" t="s">
        <v>36</v>
      </c>
      <c r="E14" s="7" t="s">
        <v>20</v>
      </c>
    </row>
    <row r="15" spans="2:14" ht="15.75" x14ac:dyDescent="0.3">
      <c r="B15" s="268"/>
      <c r="C15" s="45" t="s">
        <v>37</v>
      </c>
      <c r="D15" s="7" t="s">
        <v>38</v>
      </c>
      <c r="E15" s="73" t="s">
        <v>39</v>
      </c>
    </row>
    <row r="16" spans="2:14" ht="15.75" x14ac:dyDescent="0.3">
      <c r="B16" s="268"/>
      <c r="C16" s="45" t="s">
        <v>40</v>
      </c>
      <c r="D16" s="7" t="s">
        <v>41</v>
      </c>
      <c r="E16" s="73" t="s">
        <v>39</v>
      </c>
    </row>
    <row r="17" spans="2:5" ht="15.75" x14ac:dyDescent="0.3">
      <c r="B17" s="268"/>
      <c r="C17" s="45" t="s">
        <v>42</v>
      </c>
      <c r="D17" s="7" t="s">
        <v>43</v>
      </c>
      <c r="E17" s="45" t="s">
        <v>44</v>
      </c>
    </row>
    <row r="18" spans="2:5" ht="15.75" x14ac:dyDescent="0.3">
      <c r="B18" s="268"/>
      <c r="C18" s="45" t="s">
        <v>45</v>
      </c>
      <c r="D18" s="7" t="s">
        <v>46</v>
      </c>
      <c r="E18" s="73" t="s">
        <v>39</v>
      </c>
    </row>
    <row r="19" spans="2:5" ht="15.75" x14ac:dyDescent="0.3">
      <c r="B19" s="268"/>
      <c r="C19" s="45" t="s">
        <v>47</v>
      </c>
      <c r="D19" s="7" t="s">
        <v>48</v>
      </c>
      <c r="E19" s="7" t="s">
        <v>49</v>
      </c>
    </row>
    <row r="20" spans="2:5" ht="15.75" x14ac:dyDescent="0.3">
      <c r="B20" s="38" t="s">
        <v>50</v>
      </c>
      <c r="C20" s="45" t="s">
        <v>51</v>
      </c>
      <c r="D20" s="7" t="s">
        <v>52</v>
      </c>
      <c r="E20" s="7" t="s">
        <v>53</v>
      </c>
    </row>
    <row r="21" spans="2:5" ht="15.75" x14ac:dyDescent="0.3">
      <c r="B21" s="271" t="s">
        <v>54</v>
      </c>
      <c r="C21" s="45" t="s">
        <v>55</v>
      </c>
      <c r="D21" s="7" t="s">
        <v>56</v>
      </c>
      <c r="E21" s="7" t="s">
        <v>20</v>
      </c>
    </row>
    <row r="22" spans="2:5" ht="15.75" x14ac:dyDescent="0.3">
      <c r="B22" s="272"/>
      <c r="C22" s="119" t="s">
        <v>57</v>
      </c>
      <c r="D22" s="7" t="s">
        <v>58</v>
      </c>
      <c r="E22" s="7" t="s">
        <v>59</v>
      </c>
    </row>
    <row r="23" spans="2:5" ht="15.75" x14ac:dyDescent="0.3">
      <c r="B23" s="268" t="s">
        <v>60</v>
      </c>
      <c r="C23" s="45" t="s">
        <v>61</v>
      </c>
      <c r="D23" s="7" t="s">
        <v>62</v>
      </c>
      <c r="E23" s="45" t="s">
        <v>63</v>
      </c>
    </row>
    <row r="24" spans="2:5" ht="15.75" x14ac:dyDescent="0.3">
      <c r="B24" s="268"/>
      <c r="C24" s="45" t="s">
        <v>64</v>
      </c>
      <c r="D24" s="7" t="s">
        <v>65</v>
      </c>
      <c r="E24" s="45" t="s">
        <v>66</v>
      </c>
    </row>
    <row r="25" spans="2:5" ht="15.75" x14ac:dyDescent="0.3">
      <c r="B25" s="268"/>
      <c r="C25" s="45" t="s">
        <v>67</v>
      </c>
      <c r="D25" s="7" t="s">
        <v>68</v>
      </c>
      <c r="E25" s="45" t="s">
        <v>20</v>
      </c>
    </row>
    <row r="26" spans="2:5" ht="15.75" x14ac:dyDescent="0.3">
      <c r="B26" s="268"/>
      <c r="C26" s="45" t="s">
        <v>69</v>
      </c>
      <c r="D26" s="7" t="s">
        <v>70</v>
      </c>
      <c r="E26" s="7" t="s">
        <v>20</v>
      </c>
    </row>
    <row r="27" spans="2:5" ht="15.75" x14ac:dyDescent="0.3">
      <c r="B27" s="269"/>
      <c r="C27" s="45" t="s">
        <v>71</v>
      </c>
      <c r="D27" s="7" t="s">
        <v>72</v>
      </c>
      <c r="E27" s="7" t="s">
        <v>73</v>
      </c>
    </row>
    <row r="28" spans="2:5" ht="15.75" x14ac:dyDescent="0.3">
      <c r="B28" s="52" t="s">
        <v>74</v>
      </c>
      <c r="C28" s="45" t="s">
        <v>75</v>
      </c>
      <c r="D28" s="7" t="s">
        <v>76</v>
      </c>
      <c r="E28" s="7" t="s">
        <v>73</v>
      </c>
    </row>
    <row r="29" spans="2:5" ht="15.75" x14ac:dyDescent="0.3">
      <c r="B29" s="266" t="s">
        <v>77</v>
      </c>
      <c r="C29" s="45" t="s">
        <v>78</v>
      </c>
      <c r="D29" s="7" t="s">
        <v>79</v>
      </c>
      <c r="E29" s="45" t="s">
        <v>80</v>
      </c>
    </row>
    <row r="30" spans="2:5" ht="15.75" x14ac:dyDescent="0.3">
      <c r="B30" s="267"/>
      <c r="C30" s="45" t="s">
        <v>81</v>
      </c>
      <c r="D30" s="7" t="s">
        <v>82</v>
      </c>
      <c r="E30" s="45" t="s">
        <v>83</v>
      </c>
    </row>
  </sheetData>
  <mergeCells count="6">
    <mergeCell ref="B29:B30"/>
    <mergeCell ref="B2:E2"/>
    <mergeCell ref="B3:N3"/>
    <mergeCell ref="B23:B27"/>
    <mergeCell ref="B9:B19"/>
    <mergeCell ref="B21:B22"/>
  </mergeCells>
  <hyperlinks>
    <hyperlink ref="C8" location="Scenarios!A1" display="Scenarios" xr:uid="{C8965B80-495B-4BD4-89CF-4815F8A75226}"/>
    <hyperlink ref="C10" location="'Economic factors'!A1" display="Economic factors" xr:uid="{7E348881-3E0E-42C9-939C-E47256A870FC}"/>
    <hyperlink ref="C11" location="Operational!A1" display="Operational" xr:uid="{D58C2693-3F5C-48FD-8666-F9D93AFCEA99}"/>
    <hyperlink ref="C12" location="Underlying!A1" display="Underlying" xr:uid="{62BE1CC1-2A61-44C7-B3D7-5C971A65DD00}"/>
    <hyperlink ref="C13" location="'Large loads'!A1" display="Large loads" xr:uid="{C9ED7997-0DA0-4BAF-8C53-E7D317458B53}"/>
    <hyperlink ref="C15" location="'Rooftop PV'!A1" display="Rooftop PV" xr:uid="{05FA35E2-8B32-4796-8F2E-DD6CF89A78DD}"/>
    <hyperlink ref="C16" location="'BTM Storage'!A1" display="BTM storage" xr:uid="{A153D055-6EE5-43C6-AE21-D344A9EB913C}"/>
    <hyperlink ref="C18" location="EVs!A1" display="EVs" xr:uid="{6093DDAB-7273-4254-A8AA-DC80E4F19AD8}"/>
    <hyperlink ref="C22" location="'Fuel prices'!A1" display="Fuel prices" xr:uid="{D3485801-938C-4675-8321-FC2A294A970C}"/>
    <hyperlink ref="C23" location="'New entrant capex'!A1" display="New entrant capex" xr:uid="{AD628F98-26A5-4845-81A6-E1D9FFEF235B}"/>
    <hyperlink ref="C24" location="'New entrant parameters'!A1" display="New entrant parameters" xr:uid="{E98BDF7C-927B-4FE4-B2B0-C03EF8C07B12}"/>
    <hyperlink ref="C26" location="'Build constraints'!A1" display="Build limits" xr:uid="{269BA7D0-A03D-43F9-8AF5-6D4B832DC770}"/>
    <hyperlink ref="C27" location="'Connection costs'!A1" display="Connection costs" xr:uid="{7AEDA66D-A0AE-45E8-9228-90271E20B468}"/>
    <hyperlink ref="C30" location="'Policy cost inputs'!A1" display="Policy cost inputs" xr:uid="{36B1D228-44CB-4F77-B578-1DB2AF345D69}"/>
    <hyperlink ref="E17" r:id="rId1" xr:uid="{53D6AA2C-676E-4199-B190-4FCA3862701F}"/>
    <hyperlink ref="E29" r:id="rId2" xr:uid="{C006B5E7-ADB6-40FB-B81C-763C4AE95CA2}"/>
    <hyperlink ref="E23" r:id="rId3" xr:uid="{A45AF918-AF28-449D-8E93-43B7BBA107B4}"/>
    <hyperlink ref="E24" r:id="rId4" xr:uid="{C023642C-2B70-4AFC-A920-A4D433F8D8B1}"/>
    <hyperlink ref="C28" location="'Network topology'!A1" display="Network topology" xr:uid="{E495BA43-FEB1-495B-874E-4740D55F0DD7}"/>
    <hyperlink ref="E30" r:id="rId5" xr:uid="{2A33DCCB-A89E-4926-9CF1-F791F6A1C5B6}"/>
    <hyperlink ref="C14" location="'Large load decarbonisation'!A1" display="Large load decarbonisation" xr:uid="{CBBD1866-4502-4EA4-A9A3-875A387E7966}"/>
    <hyperlink ref="C21" location="'Gas availability'!A1" display="Gas availability" xr:uid="{3C0B75B4-AB8A-4E4A-97A6-27DB81F49135}"/>
    <hyperlink ref="C25" location="'Regional cost multiplier'!A1" display="Regional cost multiplier" xr:uid="{E907D463-D117-411E-96D1-F3EDCEA4D6C8}"/>
    <hyperlink ref="C9" location="'Demand parameters'!A1" display="Demand summary" xr:uid="{6BF4EEE1-0557-46DB-95B5-6AA3C17EB5D4}"/>
    <hyperlink ref="C17" location="'Demand response'!A1" display="Demand response" xr:uid="{B2D90367-F9E2-444D-A998-8F362950309E}"/>
    <hyperlink ref="C19" location="Efficiency!A1" display="Efficiency" xr:uid="{F4B118E6-CBD3-49DA-B5A7-6EC11472F93C}"/>
    <hyperlink ref="C20" location="'Existing and committed'!A1" display="Existing and committed" xr:uid="{9164181A-6A86-4793-830C-20AC50466FC2}"/>
    <hyperlink ref="C29" location="Finance!A1" display="Finance" xr:uid="{810E744D-F851-4FC9-B1D9-EE574EBA98A8}"/>
  </hyperlinks>
  <pageMargins left="0.75" right="0.75" top="1" bottom="1" header="0.5" footer="0.5"/>
  <headerFooter>
    <oddHeader>&amp;C&amp;"Aptos"&amp;10&amp;KFF0000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9ADB-D447-4333-ACA6-390E8C169E71}">
  <sheetPr>
    <tabColor theme="3"/>
  </sheetPr>
  <dimension ref="A1:E28"/>
  <sheetViews>
    <sheetView zoomScale="90" zoomScaleNormal="90" workbookViewId="0">
      <selection activeCell="B1" sqref="B1"/>
    </sheetView>
  </sheetViews>
  <sheetFormatPr defaultColWidth="9.140625" defaultRowHeight="15" x14ac:dyDescent="0.25"/>
  <cols>
    <col min="1" max="1" width="2.5703125" style="6" customWidth="1"/>
    <col min="2" max="2" width="55.42578125" style="6" customWidth="1"/>
    <col min="3" max="3" width="56.140625" style="6" customWidth="1"/>
    <col min="4" max="4" width="53.140625" style="6" customWidth="1"/>
    <col min="5" max="5" width="41.85546875" style="6" customWidth="1"/>
    <col min="6" max="16384" width="9.140625" style="6"/>
  </cols>
  <sheetData>
    <row r="1" spans="1:5" x14ac:dyDescent="0.25">
      <c r="B1" s="46" t="s">
        <v>84</v>
      </c>
    </row>
    <row r="2" spans="1:5" ht="27" customHeight="1" thickBot="1" x14ac:dyDescent="0.3">
      <c r="B2" s="259" t="s">
        <v>85</v>
      </c>
      <c r="C2" s="260"/>
      <c r="D2" s="260"/>
      <c r="E2" s="260"/>
    </row>
    <row r="3" spans="1:5" ht="15.75" x14ac:dyDescent="0.3">
      <c r="B3" s="19" t="s">
        <v>86</v>
      </c>
    </row>
    <row r="4" spans="1:5" ht="15.75" x14ac:dyDescent="0.3">
      <c r="B4" s="19"/>
    </row>
    <row r="5" spans="1:5" ht="18" x14ac:dyDescent="0.25">
      <c r="B5" s="12" t="s">
        <v>87</v>
      </c>
      <c r="C5" s="12"/>
      <c r="D5" s="12"/>
      <c r="E5" s="12"/>
    </row>
    <row r="7" spans="1:5" ht="28.5" customHeight="1" x14ac:dyDescent="0.25">
      <c r="B7" s="65" t="s">
        <v>88</v>
      </c>
      <c r="C7" s="61" t="s">
        <v>89</v>
      </c>
      <c r="D7" s="61" t="s">
        <v>90</v>
      </c>
      <c r="E7" s="61" t="s">
        <v>91</v>
      </c>
    </row>
    <row r="8" spans="1:5" ht="7.5" customHeight="1" x14ac:dyDescent="0.25">
      <c r="B8" s="18"/>
      <c r="C8" s="18"/>
      <c r="D8" s="18"/>
      <c r="E8" s="18"/>
    </row>
    <row r="9" spans="1:5" ht="14.25" customHeight="1" x14ac:dyDescent="0.25">
      <c r="B9" s="63" t="s">
        <v>92</v>
      </c>
      <c r="C9" s="63"/>
      <c r="D9" s="63"/>
      <c r="E9" s="63"/>
    </row>
    <row r="10" spans="1:5" ht="64.5" customHeight="1" x14ac:dyDescent="0.25">
      <c r="B10" s="65" t="s">
        <v>16</v>
      </c>
      <c r="C10" s="15" t="s">
        <v>93</v>
      </c>
      <c r="D10" s="15" t="s">
        <v>94</v>
      </c>
      <c r="E10" s="15" t="s">
        <v>95</v>
      </c>
    </row>
    <row r="11" spans="1:5" ht="12.75" customHeight="1" x14ac:dyDescent="0.3">
      <c r="B11" s="16"/>
      <c r="C11" s="16"/>
      <c r="D11" s="16"/>
    </row>
    <row r="12" spans="1:5" x14ac:dyDescent="0.25">
      <c r="B12" s="64" t="s">
        <v>96</v>
      </c>
      <c r="C12" s="64"/>
      <c r="D12" s="64"/>
      <c r="E12" s="64"/>
    </row>
    <row r="13" spans="1:5" ht="38.25" customHeight="1" x14ac:dyDescent="0.25">
      <c r="B13" s="60" t="s">
        <v>97</v>
      </c>
      <c r="C13" s="15"/>
      <c r="D13" s="15"/>
      <c r="E13" s="15"/>
    </row>
    <row r="14" spans="1:5" ht="40.5" customHeight="1" x14ac:dyDescent="0.25">
      <c r="A14" s="17"/>
      <c r="B14" s="60" t="s">
        <v>98</v>
      </c>
      <c r="C14" s="15"/>
      <c r="D14" s="15"/>
      <c r="E14" s="15"/>
    </row>
    <row r="15" spans="1:5" ht="39" customHeight="1" x14ac:dyDescent="0.25">
      <c r="A15" s="17"/>
      <c r="B15" s="60" t="s">
        <v>99</v>
      </c>
      <c r="C15" s="15"/>
      <c r="D15" s="15"/>
      <c r="E15" s="15"/>
    </row>
    <row r="16" spans="1:5" ht="47.25" customHeight="1" x14ac:dyDescent="0.25">
      <c r="A16" s="17"/>
      <c r="B16" s="60" t="s">
        <v>100</v>
      </c>
      <c r="C16" s="15"/>
      <c r="D16" s="15"/>
      <c r="E16" s="15"/>
    </row>
    <row r="17" spans="1:5" ht="36" customHeight="1" x14ac:dyDescent="0.25">
      <c r="A17" s="17"/>
      <c r="B17" s="60" t="s">
        <v>101</v>
      </c>
      <c r="C17" s="15"/>
      <c r="D17" s="15"/>
      <c r="E17" s="15"/>
    </row>
    <row r="18" spans="1:5" ht="39" customHeight="1" x14ac:dyDescent="0.25">
      <c r="A18" s="17"/>
      <c r="B18" s="60" t="s">
        <v>102</v>
      </c>
      <c r="C18" s="15"/>
      <c r="D18" s="15"/>
      <c r="E18" s="15"/>
    </row>
    <row r="19" spans="1:5" ht="36" customHeight="1" x14ac:dyDescent="0.25">
      <c r="A19" s="17"/>
      <c r="B19" s="60" t="s">
        <v>103</v>
      </c>
      <c r="C19" s="15"/>
      <c r="D19" s="15"/>
      <c r="E19" s="15"/>
    </row>
    <row r="20" spans="1:5" ht="36" customHeight="1" x14ac:dyDescent="0.25">
      <c r="A20" s="17"/>
      <c r="B20" s="60" t="s">
        <v>104</v>
      </c>
      <c r="C20" s="15"/>
      <c r="D20" s="15"/>
      <c r="E20" s="15"/>
    </row>
    <row r="21" spans="1:5" ht="35.25" customHeight="1" x14ac:dyDescent="0.25">
      <c r="A21" s="17"/>
      <c r="B21" s="60" t="s">
        <v>105</v>
      </c>
      <c r="C21" s="15"/>
      <c r="D21" s="15"/>
      <c r="E21" s="15"/>
    </row>
    <row r="22" spans="1:5" ht="39" customHeight="1" x14ac:dyDescent="0.25">
      <c r="A22" s="17"/>
      <c r="B22" s="60" t="s">
        <v>106</v>
      </c>
      <c r="C22" s="15"/>
      <c r="D22" s="15"/>
      <c r="E22" s="15"/>
    </row>
    <row r="23" spans="1:5" ht="47.25" customHeight="1" x14ac:dyDescent="0.25">
      <c r="A23" s="17"/>
      <c r="B23" s="17"/>
      <c r="C23" s="17"/>
      <c r="D23" s="17"/>
      <c r="E23" s="17"/>
    </row>
    <row r="24" spans="1:5" ht="31.5" customHeight="1" x14ac:dyDescent="0.25">
      <c r="A24" s="17"/>
      <c r="B24" s="17"/>
      <c r="C24" s="17"/>
      <c r="D24" s="17"/>
      <c r="E24" s="17"/>
    </row>
    <row r="25" spans="1:5" x14ac:dyDescent="0.25">
      <c r="A25" s="17"/>
      <c r="B25" s="17"/>
      <c r="C25" s="17"/>
      <c r="D25" s="17"/>
      <c r="E25" s="17"/>
    </row>
    <row r="26" spans="1:5" ht="16.5" x14ac:dyDescent="0.3">
      <c r="B26" s="14"/>
      <c r="C26" s="14"/>
      <c r="D26" s="14"/>
    </row>
    <row r="27" spans="1:5" ht="16.5" x14ac:dyDescent="0.3">
      <c r="B27" s="14"/>
      <c r="C27" s="14"/>
      <c r="D27" s="14"/>
    </row>
    <row r="28" spans="1:5" ht="16.5" x14ac:dyDescent="0.3">
      <c r="B28" s="14"/>
      <c r="C28" s="14"/>
      <c r="D28" s="14"/>
    </row>
  </sheetData>
  <mergeCells count="1">
    <mergeCell ref="B2:E2"/>
  </mergeCells>
  <hyperlinks>
    <hyperlink ref="B1" location="Summary!A1" display="Back to summary" xr:uid="{3D4CECC4-E111-47FA-BACE-BFE1235F31F2}"/>
  </hyperlinks>
  <pageMargins left="0.7" right="0.7" top="0.75" bottom="0.75" header="0.3" footer="0.3"/>
  <headerFooter>
    <oddHeader>&amp;C&amp;"Aptos"&amp;10&amp;KFF0000 OFFICIAL&amp;1#_x000D_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07CB-1933-41B2-9EF6-F8329FDB327D}">
  <sheetPr>
    <tabColor theme="2" tint="-0.499984740745262"/>
  </sheetPr>
  <dimension ref="B1:N19"/>
  <sheetViews>
    <sheetView zoomScale="90" zoomScaleNormal="90" workbookViewId="0">
      <selection activeCell="B1" sqref="B1"/>
    </sheetView>
  </sheetViews>
  <sheetFormatPr defaultColWidth="9.140625" defaultRowHeight="15" x14ac:dyDescent="0.25"/>
  <cols>
    <col min="1" max="1" width="3" style="6" customWidth="1"/>
    <col min="2" max="2" width="38.85546875" style="6" customWidth="1"/>
    <col min="3" max="3" width="68.7109375" style="6" customWidth="1"/>
    <col min="4" max="4" width="66.28515625" style="6" customWidth="1"/>
    <col min="5" max="5" width="66.5703125" style="6" customWidth="1"/>
    <col min="6" max="16384" width="9.140625" style="6"/>
  </cols>
  <sheetData>
    <row r="1" spans="2:14" ht="24.95" customHeight="1" x14ac:dyDescent="0.25">
      <c r="B1" s="46" t="s">
        <v>84</v>
      </c>
    </row>
    <row r="2" spans="2:14" ht="36" customHeight="1" x14ac:dyDescent="0.25">
      <c r="B2" s="273" t="s">
        <v>107</v>
      </c>
      <c r="C2" s="274"/>
      <c r="D2" s="274"/>
      <c r="E2" s="274"/>
      <c r="F2" s="9"/>
      <c r="G2" s="9"/>
      <c r="H2" s="9"/>
      <c r="I2" s="9"/>
      <c r="J2" s="9"/>
    </row>
    <row r="3" spans="2:14" ht="28.5" customHeight="1" x14ac:dyDescent="0.25">
      <c r="B3" s="275" t="s">
        <v>108</v>
      </c>
      <c r="C3" s="261"/>
      <c r="D3" s="261"/>
      <c r="E3" s="261"/>
      <c r="F3" s="261"/>
      <c r="G3" s="261"/>
      <c r="H3" s="261"/>
      <c r="I3" s="261"/>
      <c r="J3" s="261"/>
      <c r="K3" s="261"/>
      <c r="L3" s="261"/>
      <c r="M3" s="261"/>
      <c r="N3" s="261"/>
    </row>
    <row r="4" spans="2:14" ht="18" customHeight="1" x14ac:dyDescent="0.25"/>
    <row r="5" spans="2:14" ht="18" customHeight="1" x14ac:dyDescent="0.25">
      <c r="B5" s="99" t="s">
        <v>109</v>
      </c>
      <c r="C5" s="1"/>
      <c r="D5" s="1"/>
      <c r="E5" s="1"/>
    </row>
    <row r="6" spans="2:14" x14ac:dyDescent="0.25">
      <c r="B6" s="11"/>
    </row>
    <row r="7" spans="2:14" ht="29.25" customHeight="1" x14ac:dyDescent="0.25">
      <c r="B7" s="60" t="s">
        <v>110</v>
      </c>
      <c r="C7" s="61" t="s">
        <v>89</v>
      </c>
      <c r="D7" s="61" t="s">
        <v>111</v>
      </c>
      <c r="E7" s="61" t="s">
        <v>112</v>
      </c>
    </row>
    <row r="8" spans="2:14" ht="7.5" customHeight="1" x14ac:dyDescent="0.25"/>
    <row r="9" spans="2:14" ht="111.75" customHeight="1" x14ac:dyDescent="0.25">
      <c r="B9" s="60" t="s">
        <v>16</v>
      </c>
      <c r="C9" s="62" t="s">
        <v>113</v>
      </c>
      <c r="D9" s="62" t="s">
        <v>114</v>
      </c>
      <c r="E9" s="62" t="s">
        <v>115</v>
      </c>
    </row>
    <row r="11" spans="2:14" ht="90" x14ac:dyDescent="0.25">
      <c r="B11" s="60" t="s">
        <v>116</v>
      </c>
      <c r="C11" s="62" t="s">
        <v>117</v>
      </c>
      <c r="D11" s="62" t="s">
        <v>118</v>
      </c>
      <c r="E11" s="62" t="s">
        <v>119</v>
      </c>
    </row>
    <row r="12" spans="2:14" x14ac:dyDescent="0.25">
      <c r="C12" s="98"/>
      <c r="D12" s="98"/>
      <c r="E12" s="98"/>
    </row>
    <row r="13" spans="2:14" ht="90" x14ac:dyDescent="0.25">
      <c r="B13" s="60" t="s">
        <v>120</v>
      </c>
      <c r="C13" s="62" t="s">
        <v>121</v>
      </c>
      <c r="D13" s="62" t="s">
        <v>122</v>
      </c>
      <c r="E13" s="62" t="s">
        <v>123</v>
      </c>
    </row>
    <row r="14" spans="2:14" x14ac:dyDescent="0.25">
      <c r="C14" s="59"/>
      <c r="D14" s="59"/>
      <c r="E14" s="59"/>
    </row>
    <row r="15" spans="2:14" ht="27.75" customHeight="1" x14ac:dyDescent="0.25">
      <c r="B15" s="60" t="s">
        <v>124</v>
      </c>
      <c r="C15" s="276" t="s">
        <v>125</v>
      </c>
      <c r="D15" s="276"/>
      <c r="E15" s="276"/>
    </row>
    <row r="16" spans="2:14" x14ac:dyDescent="0.25">
      <c r="C16" s="59"/>
      <c r="D16" s="59"/>
      <c r="E16" s="59"/>
    </row>
    <row r="17" spans="2:5" ht="54.75" customHeight="1" x14ac:dyDescent="0.25">
      <c r="B17" s="60" t="s">
        <v>126</v>
      </c>
      <c r="C17" s="62" t="s">
        <v>127</v>
      </c>
      <c r="D17" s="62" t="s">
        <v>128</v>
      </c>
      <c r="E17" s="62" t="s">
        <v>129</v>
      </c>
    </row>
    <row r="18" spans="2:5" x14ac:dyDescent="0.25">
      <c r="C18" s="59"/>
      <c r="D18" s="59"/>
      <c r="E18" s="59"/>
    </row>
    <row r="19" spans="2:5" x14ac:dyDescent="0.25">
      <c r="B19" s="60" t="s">
        <v>130</v>
      </c>
      <c r="C19" s="62" t="s">
        <v>131</v>
      </c>
      <c r="D19" s="62" t="s">
        <v>132</v>
      </c>
      <c r="E19" s="62" t="s">
        <v>133</v>
      </c>
    </row>
  </sheetData>
  <mergeCells count="3">
    <mergeCell ref="B2:E2"/>
    <mergeCell ref="B3:N3"/>
    <mergeCell ref="C15:E15"/>
  </mergeCells>
  <hyperlinks>
    <hyperlink ref="B1" location="Summary!A1" display="Back to summary" xr:uid="{F1501E58-3F46-4AB7-8A50-5BDE9D1C353E}"/>
  </hyperlinks>
  <pageMargins left="0.75" right="0.75" top="1" bottom="1" header="0.5" footer="0.5"/>
  <headerFooter>
    <oddHeader>&amp;C&amp;"Aptos"&amp;10&amp;KFF0000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EAB9-66F1-4B15-9476-6F6A765CC1C6}">
  <sheetPr>
    <tabColor theme="2"/>
  </sheetPr>
  <dimension ref="B1:AA28"/>
  <sheetViews>
    <sheetView zoomScale="90" zoomScaleNormal="90" workbookViewId="0">
      <selection activeCell="C25" sqref="C25"/>
    </sheetView>
  </sheetViews>
  <sheetFormatPr defaultColWidth="9.140625" defaultRowHeight="15" x14ac:dyDescent="0.25"/>
  <cols>
    <col min="1" max="1" width="3" style="6" customWidth="1"/>
    <col min="2" max="2" width="33.85546875" style="6" customWidth="1"/>
    <col min="3" max="3" width="15.140625" style="6" customWidth="1"/>
    <col min="4" max="4" width="12.140625" style="6" customWidth="1"/>
    <col min="5" max="27" width="12.28515625" style="6" bestFit="1" customWidth="1"/>
    <col min="28" max="16384" width="9.140625" style="6"/>
  </cols>
  <sheetData>
    <row r="1" spans="2:27" ht="24.95" customHeight="1" x14ac:dyDescent="0.25">
      <c r="B1" s="46" t="s">
        <v>84</v>
      </c>
    </row>
    <row r="2" spans="2:27" ht="36" customHeight="1" thickBot="1" x14ac:dyDescent="0.3">
      <c r="B2" s="259" t="s">
        <v>134</v>
      </c>
      <c r="C2" s="260"/>
      <c r="D2" s="260"/>
      <c r="E2" s="9"/>
      <c r="F2" s="9"/>
      <c r="G2" s="9"/>
      <c r="H2" s="9"/>
      <c r="I2" s="9"/>
    </row>
    <row r="3" spans="2:27" ht="28.5" customHeight="1" x14ac:dyDescent="0.25">
      <c r="B3" s="261" t="s">
        <v>135</v>
      </c>
      <c r="C3" s="262"/>
      <c r="D3" s="262"/>
      <c r="E3" s="262"/>
      <c r="F3" s="262"/>
      <c r="G3" s="262"/>
      <c r="H3" s="262"/>
      <c r="I3" s="262"/>
      <c r="J3" s="262"/>
      <c r="K3" s="262"/>
      <c r="L3" s="262"/>
      <c r="M3" s="262"/>
    </row>
    <row r="4" spans="2:27" ht="18" customHeight="1" x14ac:dyDescent="0.25"/>
    <row r="5" spans="2:27" ht="18" customHeight="1" x14ac:dyDescent="0.25">
      <c r="B5" s="12" t="s">
        <v>136</v>
      </c>
      <c r="C5" s="1"/>
      <c r="D5" s="1"/>
      <c r="E5" s="1"/>
      <c r="F5" s="1"/>
      <c r="G5" s="1"/>
      <c r="H5" s="1"/>
      <c r="I5" s="1"/>
      <c r="J5" s="1"/>
      <c r="K5" s="1"/>
      <c r="L5" s="1"/>
      <c r="M5" s="1"/>
      <c r="N5" s="1"/>
      <c r="O5" s="1"/>
      <c r="P5" s="1"/>
      <c r="Q5" s="1"/>
      <c r="R5" s="1"/>
      <c r="S5" s="1"/>
      <c r="T5" s="1"/>
      <c r="U5" s="1"/>
      <c r="V5" s="1"/>
      <c r="W5" s="1"/>
      <c r="X5" s="1"/>
      <c r="Y5" s="1"/>
      <c r="Z5" s="1"/>
      <c r="AA5" s="1"/>
    </row>
    <row r="6" spans="2:27" x14ac:dyDescent="0.25">
      <c r="B6" s="58" t="s">
        <v>137</v>
      </c>
    </row>
    <row r="7" spans="2:27" ht="15.75" x14ac:dyDescent="0.3">
      <c r="B7" s="30" t="s">
        <v>92</v>
      </c>
      <c r="C7" s="13">
        <v>2026</v>
      </c>
      <c r="D7" s="13">
        <v>2027</v>
      </c>
      <c r="E7" s="13">
        <v>2028</v>
      </c>
      <c r="F7" s="13">
        <v>2029</v>
      </c>
      <c r="G7" s="13">
        <v>2030</v>
      </c>
      <c r="H7" s="13">
        <v>2031</v>
      </c>
      <c r="I7" s="13">
        <v>2032</v>
      </c>
      <c r="J7" s="13">
        <v>2033</v>
      </c>
      <c r="K7" s="13">
        <v>2034</v>
      </c>
      <c r="L7" s="13">
        <v>2035</v>
      </c>
      <c r="M7" s="13">
        <v>2036</v>
      </c>
      <c r="N7" s="13">
        <v>2037</v>
      </c>
      <c r="O7" s="13">
        <v>2038</v>
      </c>
      <c r="P7" s="13">
        <v>2039</v>
      </c>
      <c r="Q7" s="13">
        <v>2040</v>
      </c>
      <c r="R7" s="13">
        <v>2041</v>
      </c>
      <c r="S7" s="13">
        <v>2042</v>
      </c>
      <c r="T7" s="13">
        <v>2043</v>
      </c>
      <c r="U7" s="13">
        <v>2044</v>
      </c>
      <c r="V7" s="13">
        <v>2045</v>
      </c>
      <c r="W7" s="13">
        <v>2046</v>
      </c>
      <c r="X7" s="13">
        <v>2047</v>
      </c>
      <c r="Y7" s="13">
        <v>2048</v>
      </c>
      <c r="Z7" s="13">
        <v>2049</v>
      </c>
      <c r="AA7" s="13">
        <v>2050</v>
      </c>
    </row>
    <row r="8" spans="2:27" ht="15.75" x14ac:dyDescent="0.3">
      <c r="B8" s="7" t="s">
        <v>89</v>
      </c>
      <c r="C8" s="67">
        <v>1.2500000000000001E-2</v>
      </c>
      <c r="D8" s="67">
        <v>1.2500000000000001E-2</v>
      </c>
      <c r="E8" s="67">
        <v>1.2500000000000001E-2</v>
      </c>
      <c r="F8" s="67">
        <v>1.2500000000000001E-2</v>
      </c>
      <c r="G8" s="67">
        <v>1.2500000000000001E-2</v>
      </c>
      <c r="H8" s="67">
        <v>1.2500000000000001E-2</v>
      </c>
      <c r="I8" s="67">
        <v>1.2500000000000001E-2</v>
      </c>
      <c r="J8" s="67">
        <v>1.2500000000000001E-2</v>
      </c>
      <c r="K8" s="67">
        <v>1.2500000000000001E-2</v>
      </c>
      <c r="L8" s="67">
        <v>1.2500000000000001E-2</v>
      </c>
      <c r="M8" s="67">
        <v>1.2500000000000001E-2</v>
      </c>
      <c r="N8" s="67">
        <v>1.4999999999999999E-2</v>
      </c>
      <c r="O8" s="67">
        <v>1.4999999999999999E-2</v>
      </c>
      <c r="P8" s="67">
        <v>1.4999999999999999E-2</v>
      </c>
      <c r="Q8" s="67">
        <v>1.4999999999999999E-2</v>
      </c>
      <c r="R8" s="67">
        <v>1.4999999999999999E-2</v>
      </c>
      <c r="S8" s="67">
        <v>1.4999999999999999E-2</v>
      </c>
      <c r="T8" s="67">
        <v>1.4999999999999999E-2</v>
      </c>
      <c r="U8" s="67">
        <v>1.4999999999999999E-2</v>
      </c>
      <c r="V8" s="67">
        <v>1.4999999999999999E-2</v>
      </c>
      <c r="W8" s="67">
        <v>1.4999999999999999E-2</v>
      </c>
      <c r="X8" s="67">
        <v>1.4999999999999999E-2</v>
      </c>
      <c r="Y8" s="67">
        <v>1.4999999999999999E-2</v>
      </c>
      <c r="Z8" s="67">
        <v>1.4999999999999999E-2</v>
      </c>
      <c r="AA8" s="67">
        <v>1.4999999999999999E-2</v>
      </c>
    </row>
    <row r="9" spans="2:27" ht="15.75" x14ac:dyDescent="0.3">
      <c r="B9" s="7" t="s">
        <v>90</v>
      </c>
      <c r="C9" s="49">
        <v>0.02</v>
      </c>
      <c r="D9" s="49">
        <v>0.02</v>
      </c>
      <c r="E9" s="49">
        <v>0.02</v>
      </c>
      <c r="F9" s="49">
        <v>0.02</v>
      </c>
      <c r="G9" s="49">
        <v>0.02</v>
      </c>
      <c r="H9" s="49">
        <v>0.02</v>
      </c>
      <c r="I9" s="49">
        <v>0.02</v>
      </c>
      <c r="J9" s="49">
        <v>0.02</v>
      </c>
      <c r="K9" s="49">
        <v>0.02</v>
      </c>
      <c r="L9" s="49">
        <v>0.02</v>
      </c>
      <c r="M9" s="49">
        <v>0.02</v>
      </c>
      <c r="N9" s="49">
        <v>0.02</v>
      </c>
      <c r="O9" s="49">
        <v>0.02</v>
      </c>
      <c r="P9" s="49">
        <v>0.02</v>
      </c>
      <c r="Q9" s="49">
        <v>0.02</v>
      </c>
      <c r="R9" s="49">
        <v>0.02</v>
      </c>
      <c r="S9" s="49">
        <v>0.02</v>
      </c>
      <c r="T9" s="49">
        <v>0.02</v>
      </c>
      <c r="U9" s="49">
        <v>0.02</v>
      </c>
      <c r="V9" s="49">
        <v>0.02</v>
      </c>
      <c r="W9" s="49">
        <v>0.02</v>
      </c>
      <c r="X9" s="49">
        <v>0.02</v>
      </c>
      <c r="Y9" s="49">
        <v>0.02</v>
      </c>
      <c r="Z9" s="49">
        <v>0.02</v>
      </c>
      <c r="AA9" s="49">
        <v>0.02</v>
      </c>
    </row>
    <row r="10" spans="2:27" ht="15.75" x14ac:dyDescent="0.3">
      <c r="B10" s="7" t="s">
        <v>91</v>
      </c>
      <c r="C10" s="49">
        <v>0.03</v>
      </c>
      <c r="D10" s="49">
        <v>0.03</v>
      </c>
      <c r="E10" s="49">
        <v>0.03</v>
      </c>
      <c r="F10" s="49">
        <v>0.03</v>
      </c>
      <c r="G10" s="49">
        <v>0.03</v>
      </c>
      <c r="H10" s="49">
        <v>0.03</v>
      </c>
      <c r="I10" s="49">
        <v>0.03</v>
      </c>
      <c r="J10" s="49">
        <v>0.03</v>
      </c>
      <c r="K10" s="49">
        <v>0.03</v>
      </c>
      <c r="L10" s="49">
        <v>0.03</v>
      </c>
      <c r="M10" s="49">
        <v>0.03</v>
      </c>
      <c r="N10" s="49">
        <v>0.03</v>
      </c>
      <c r="O10" s="49">
        <v>0.03</v>
      </c>
      <c r="P10" s="49">
        <v>0.03</v>
      </c>
      <c r="Q10" s="49">
        <v>0.03</v>
      </c>
      <c r="R10" s="49">
        <v>0.03</v>
      </c>
      <c r="S10" s="49">
        <v>0.03</v>
      </c>
      <c r="T10" s="49">
        <v>0.03</v>
      </c>
      <c r="U10" s="49">
        <v>0.03</v>
      </c>
      <c r="V10" s="49">
        <v>0.03</v>
      </c>
      <c r="W10" s="49">
        <v>0.03</v>
      </c>
      <c r="X10" s="49">
        <v>0.03</v>
      </c>
      <c r="Y10" s="49">
        <v>0.03</v>
      </c>
      <c r="Z10" s="49">
        <v>0.03</v>
      </c>
      <c r="AA10" s="49">
        <v>0.03</v>
      </c>
    </row>
    <row r="13" spans="2:27" ht="18" x14ac:dyDescent="0.25">
      <c r="B13" s="12" t="s">
        <v>138</v>
      </c>
      <c r="C13" s="1"/>
      <c r="D13" s="1"/>
      <c r="E13" s="1"/>
      <c r="F13" s="1"/>
      <c r="G13" s="1"/>
      <c r="H13" s="1"/>
      <c r="I13" s="1"/>
      <c r="J13" s="1"/>
      <c r="K13" s="1"/>
      <c r="L13" s="1"/>
      <c r="M13" s="1"/>
      <c r="N13" s="1"/>
      <c r="O13" s="1"/>
      <c r="P13" s="1"/>
      <c r="Q13" s="1"/>
      <c r="R13" s="1"/>
      <c r="S13" s="1"/>
      <c r="T13" s="1"/>
      <c r="U13" s="1"/>
      <c r="V13" s="1"/>
      <c r="W13" s="1"/>
      <c r="X13" s="1"/>
      <c r="Y13" s="1"/>
      <c r="Z13" s="1"/>
      <c r="AA13" s="1"/>
    </row>
    <row r="14" spans="2:27" x14ac:dyDescent="0.25">
      <c r="B14" s="58" t="s">
        <v>139</v>
      </c>
    </row>
    <row r="15" spans="2:27" ht="15.75" x14ac:dyDescent="0.3">
      <c r="B15" s="30" t="s">
        <v>92</v>
      </c>
      <c r="C15" s="13">
        <v>2026</v>
      </c>
      <c r="D15" s="13">
        <v>2027</v>
      </c>
      <c r="E15" s="13">
        <v>2028</v>
      </c>
      <c r="F15" s="13">
        <v>2029</v>
      </c>
      <c r="G15" s="13">
        <v>2030</v>
      </c>
      <c r="H15" s="13">
        <v>2031</v>
      </c>
      <c r="I15" s="13">
        <v>2032</v>
      </c>
      <c r="J15" s="13">
        <v>2033</v>
      </c>
      <c r="K15" s="13">
        <v>2034</v>
      </c>
      <c r="L15" s="13">
        <v>2035</v>
      </c>
      <c r="M15" s="13">
        <v>2036</v>
      </c>
      <c r="N15" s="13">
        <v>2037</v>
      </c>
      <c r="O15" s="13">
        <v>2038</v>
      </c>
      <c r="P15" s="13">
        <v>2039</v>
      </c>
      <c r="Q15" s="13">
        <v>2040</v>
      </c>
      <c r="R15" s="13">
        <v>2041</v>
      </c>
      <c r="S15" s="13">
        <v>2042</v>
      </c>
      <c r="T15" s="13">
        <v>2043</v>
      </c>
      <c r="U15" s="13">
        <v>2044</v>
      </c>
      <c r="V15" s="13">
        <v>2045</v>
      </c>
      <c r="W15" s="13">
        <v>2046</v>
      </c>
      <c r="X15" s="13">
        <v>2047</v>
      </c>
      <c r="Y15" s="13">
        <v>2048</v>
      </c>
      <c r="Z15" s="13">
        <v>2049</v>
      </c>
      <c r="AA15" s="13">
        <v>2050</v>
      </c>
    </row>
    <row r="16" spans="2:27" ht="15.75" x14ac:dyDescent="0.3">
      <c r="B16" s="7" t="s">
        <v>140</v>
      </c>
      <c r="C16" s="72">
        <v>1.0053130210000001</v>
      </c>
      <c r="D16" s="72">
        <v>1.007554134</v>
      </c>
      <c r="E16" s="72">
        <v>1.0072459149999999</v>
      </c>
      <c r="F16" s="72">
        <v>1.0069748110000001</v>
      </c>
      <c r="G16" s="72">
        <v>1.0066393819999999</v>
      </c>
      <c r="H16" s="72">
        <v>1.0064116299999999</v>
      </c>
      <c r="I16" s="72">
        <v>1.0054585149999999</v>
      </c>
      <c r="J16" s="72">
        <v>1.0051720310000001</v>
      </c>
      <c r="K16" s="72">
        <v>1.0049297129999999</v>
      </c>
      <c r="L16" s="72">
        <v>1.0046562080000001</v>
      </c>
      <c r="M16" s="72">
        <v>1.0044193320000001</v>
      </c>
      <c r="N16" s="72">
        <v>1.002581027</v>
      </c>
      <c r="O16" s="72">
        <v>1.00487393</v>
      </c>
      <c r="P16" s="72">
        <v>1.0048489899999999</v>
      </c>
      <c r="Q16" s="72">
        <v>1.004826561</v>
      </c>
      <c r="R16" s="72">
        <v>1.0048027340000001</v>
      </c>
      <c r="S16" s="72">
        <v>1.0047778570000001</v>
      </c>
      <c r="T16" s="72">
        <v>1.0047576869999999</v>
      </c>
      <c r="U16" s="72">
        <v>1.0047348410000001</v>
      </c>
      <c r="V16" s="72">
        <v>1.004712212</v>
      </c>
      <c r="W16" s="72">
        <v>1.004690426</v>
      </c>
      <c r="X16" s="72">
        <v>1.004668841</v>
      </c>
      <c r="Y16" s="72">
        <v>1.004645899</v>
      </c>
      <c r="Z16" s="72">
        <v>1.0046237950000001</v>
      </c>
      <c r="AA16" s="72">
        <v>1.0046028220000001</v>
      </c>
    </row>
    <row r="17" spans="2:27" ht="15.75" x14ac:dyDescent="0.3">
      <c r="B17" s="7" t="s">
        <v>141</v>
      </c>
      <c r="C17" s="72">
        <v>1.016828316</v>
      </c>
      <c r="D17" s="72">
        <v>1.01682731</v>
      </c>
      <c r="E17" s="72">
        <v>1.0166069719999999</v>
      </c>
      <c r="F17" s="72">
        <v>1.01639287</v>
      </c>
      <c r="G17" s="72">
        <v>1.016194117</v>
      </c>
      <c r="H17" s="72">
        <v>1.016012943</v>
      </c>
      <c r="I17" s="72">
        <v>1.015807495</v>
      </c>
      <c r="J17" s="72">
        <v>1.0156300519999999</v>
      </c>
      <c r="K17" s="72">
        <v>1.015484882</v>
      </c>
      <c r="L17" s="72">
        <v>1.015335447</v>
      </c>
      <c r="M17" s="72">
        <v>1.015177819</v>
      </c>
      <c r="N17" s="72">
        <v>1.01507397</v>
      </c>
      <c r="O17" s="72">
        <v>1.014527537</v>
      </c>
      <c r="P17" s="72">
        <v>1.0143186930000001</v>
      </c>
      <c r="Q17" s="72">
        <v>1.0141181720000001</v>
      </c>
      <c r="R17" s="72">
        <v>1.0139210949999999</v>
      </c>
      <c r="S17" s="72">
        <v>1.013728915</v>
      </c>
      <c r="T17" s="72">
        <v>1.0135434999999999</v>
      </c>
      <c r="U17" s="72">
        <v>1.0133604919999999</v>
      </c>
      <c r="V17" s="72">
        <v>1.0131870999999999</v>
      </c>
      <c r="W17" s="72">
        <v>1.0130162060000001</v>
      </c>
      <c r="X17" s="72">
        <v>1.012846519</v>
      </c>
      <c r="Y17" s="72">
        <v>1.012683338</v>
      </c>
      <c r="Z17" s="72">
        <v>1.0125278200000001</v>
      </c>
      <c r="AA17" s="72">
        <v>1.012369523</v>
      </c>
    </row>
    <row r="18" spans="2:27" ht="15.75" x14ac:dyDescent="0.3">
      <c r="B18" s="7" t="s">
        <v>142</v>
      </c>
      <c r="C18" s="72">
        <v>1.0273945419999999</v>
      </c>
      <c r="D18" s="72">
        <v>1.025131529</v>
      </c>
      <c r="E18" s="72">
        <v>1.024857262</v>
      </c>
      <c r="F18" s="72">
        <v>1.0245671620000001</v>
      </c>
      <c r="G18" s="72">
        <v>1.024312323</v>
      </c>
      <c r="H18" s="72">
        <v>1.0240502650000001</v>
      </c>
      <c r="I18" s="72">
        <v>1.0243254799999999</v>
      </c>
      <c r="J18" s="72">
        <v>1.024066954</v>
      </c>
      <c r="K18" s="72">
        <v>1.023839299</v>
      </c>
      <c r="L18" s="72">
        <v>1.023639988</v>
      </c>
      <c r="M18" s="72">
        <v>1.023405211</v>
      </c>
      <c r="N18" s="72">
        <v>1.021544131</v>
      </c>
      <c r="O18" s="72">
        <v>1.0212909160000001</v>
      </c>
      <c r="P18" s="72">
        <v>1.0208465929999999</v>
      </c>
      <c r="Q18" s="72">
        <v>1.0204206570000001</v>
      </c>
      <c r="R18" s="72">
        <v>1.020014255</v>
      </c>
      <c r="S18" s="72">
        <v>1.0196195530000001</v>
      </c>
      <c r="T18" s="72">
        <v>1.0192429009999999</v>
      </c>
      <c r="U18" s="72">
        <v>1.0188772610000001</v>
      </c>
      <c r="V18" s="72">
        <v>1.018528766</v>
      </c>
      <c r="W18" s="72">
        <v>1.018190876</v>
      </c>
      <c r="X18" s="72">
        <v>1.017869304</v>
      </c>
      <c r="Y18" s="72">
        <v>1.017552827</v>
      </c>
      <c r="Z18" s="72">
        <v>1.0172514020000001</v>
      </c>
      <c r="AA18" s="72">
        <v>1.016956926</v>
      </c>
    </row>
    <row r="20" spans="2:27" ht="18" x14ac:dyDescent="0.25">
      <c r="B20" s="12" t="s">
        <v>143</v>
      </c>
      <c r="C20" s="1"/>
      <c r="D20" s="1"/>
      <c r="E20" s="1"/>
      <c r="F20" s="1"/>
      <c r="G20" s="1"/>
      <c r="H20" s="1"/>
      <c r="I20" s="1"/>
      <c r="J20" s="1"/>
      <c r="K20" s="1"/>
      <c r="L20" s="1"/>
      <c r="M20" s="1"/>
      <c r="N20" s="1"/>
      <c r="O20" s="1"/>
      <c r="P20" s="1"/>
      <c r="Q20" s="1"/>
      <c r="R20" s="1"/>
      <c r="S20" s="1"/>
      <c r="T20" s="1"/>
      <c r="U20" s="1"/>
      <c r="V20" s="1"/>
      <c r="W20" s="1"/>
      <c r="X20" s="1"/>
      <c r="Y20" s="1"/>
      <c r="Z20" s="1"/>
      <c r="AA20" s="1"/>
    </row>
    <row r="21" spans="2:27" x14ac:dyDescent="0.25">
      <c r="B21" s="58" t="s">
        <v>144</v>
      </c>
    </row>
    <row r="22" spans="2:27" ht="15.75" x14ac:dyDescent="0.3">
      <c r="B22" s="30" t="s">
        <v>145</v>
      </c>
      <c r="C22" s="13">
        <v>2026</v>
      </c>
      <c r="D22" s="13">
        <v>2027</v>
      </c>
      <c r="E22" s="13">
        <v>2028</v>
      </c>
      <c r="F22" s="13">
        <v>2029</v>
      </c>
      <c r="G22" s="13">
        <v>2030</v>
      </c>
      <c r="H22" s="13">
        <v>2031</v>
      </c>
      <c r="I22" s="13">
        <v>2032</v>
      </c>
      <c r="J22" s="13">
        <v>2033</v>
      </c>
      <c r="K22" s="13">
        <v>2034</v>
      </c>
      <c r="L22" s="13">
        <v>2035</v>
      </c>
      <c r="M22" s="13">
        <v>2036</v>
      </c>
      <c r="N22" s="13">
        <v>2037</v>
      </c>
      <c r="O22" s="13">
        <v>2038</v>
      </c>
      <c r="P22" s="13">
        <v>2039</v>
      </c>
      <c r="Q22" s="13">
        <v>2040</v>
      </c>
      <c r="R22" s="13">
        <v>2041</v>
      </c>
      <c r="S22" s="13">
        <v>2042</v>
      </c>
      <c r="T22" s="13">
        <v>2043</v>
      </c>
      <c r="U22" s="13">
        <v>2044</v>
      </c>
      <c r="V22" s="13">
        <v>2045</v>
      </c>
      <c r="W22" s="13">
        <v>2046</v>
      </c>
      <c r="X22" s="13">
        <v>2047</v>
      </c>
      <c r="Y22" s="13">
        <v>2048</v>
      </c>
      <c r="Z22" s="13">
        <v>2049</v>
      </c>
      <c r="AA22" s="13">
        <v>2050</v>
      </c>
    </row>
    <row r="23" spans="2:27" ht="15.75" x14ac:dyDescent="0.3">
      <c r="B23" s="7" t="s">
        <v>146</v>
      </c>
      <c r="C23" s="55">
        <v>1231435</v>
      </c>
      <c r="D23" s="55">
        <v>1240428</v>
      </c>
      <c r="E23" s="55">
        <v>1248401</v>
      </c>
      <c r="F23" s="55">
        <v>1256351</v>
      </c>
      <c r="G23" s="55">
        <v>1265222</v>
      </c>
      <c r="H23" s="55">
        <v>1302208</v>
      </c>
      <c r="I23" s="55">
        <v>1338575</v>
      </c>
      <c r="J23" s="55">
        <v>1375228</v>
      </c>
      <c r="K23" s="55">
        <v>1411672</v>
      </c>
      <c r="L23" s="55">
        <v>1447337</v>
      </c>
      <c r="M23" s="55">
        <v>1456493</v>
      </c>
      <c r="N23" s="55">
        <v>1467211</v>
      </c>
      <c r="O23" s="55">
        <v>1475847</v>
      </c>
      <c r="P23" s="55">
        <v>1486587</v>
      </c>
      <c r="Q23" s="55">
        <v>1497900</v>
      </c>
      <c r="R23" s="55">
        <v>1507336</v>
      </c>
      <c r="S23" s="55">
        <v>1517389</v>
      </c>
      <c r="T23" s="55">
        <v>1528297</v>
      </c>
      <c r="U23" s="55">
        <v>1539266</v>
      </c>
      <c r="V23" s="55">
        <v>1550712</v>
      </c>
      <c r="W23" s="55">
        <v>1561101</v>
      </c>
      <c r="X23" s="55">
        <v>1571619</v>
      </c>
      <c r="Y23" s="55">
        <v>1583331</v>
      </c>
      <c r="Z23" s="55">
        <v>1593778</v>
      </c>
      <c r="AA23" s="55">
        <v>1603430</v>
      </c>
    </row>
    <row r="24" spans="2:27" ht="15.75" x14ac:dyDescent="0.3">
      <c r="B24" s="7" t="s">
        <v>147</v>
      </c>
      <c r="C24" s="55">
        <v>1241867</v>
      </c>
      <c r="D24" s="55">
        <v>1261700</v>
      </c>
      <c r="E24" s="55">
        <v>1283220</v>
      </c>
      <c r="F24" s="55">
        <v>1304460</v>
      </c>
      <c r="G24" s="55">
        <v>1325497</v>
      </c>
      <c r="H24" s="55">
        <v>1382269</v>
      </c>
      <c r="I24" s="55">
        <v>1445926</v>
      </c>
      <c r="J24" s="55">
        <v>1509041</v>
      </c>
      <c r="K24" s="55">
        <v>1572588</v>
      </c>
      <c r="L24" s="55">
        <v>1638944</v>
      </c>
      <c r="M24" s="55">
        <v>1674728</v>
      </c>
      <c r="N24" s="55">
        <v>1696782</v>
      </c>
      <c r="O24" s="55">
        <v>1723365</v>
      </c>
      <c r="P24" s="55">
        <v>1753997</v>
      </c>
      <c r="Q24" s="55">
        <v>1780624</v>
      </c>
      <c r="R24" s="55">
        <v>1807810</v>
      </c>
      <c r="S24" s="55">
        <v>1834457</v>
      </c>
      <c r="T24" s="55">
        <v>1862512</v>
      </c>
      <c r="U24" s="55">
        <v>1890927</v>
      </c>
      <c r="V24" s="55">
        <v>1919939</v>
      </c>
      <c r="W24" s="55">
        <v>1950201</v>
      </c>
      <c r="X24" s="55">
        <v>1979545</v>
      </c>
      <c r="Y24" s="55">
        <v>2008347</v>
      </c>
      <c r="Z24" s="55">
        <v>2035424</v>
      </c>
      <c r="AA24" s="55">
        <v>2061219</v>
      </c>
    </row>
    <row r="25" spans="2:27" ht="15.75" x14ac:dyDescent="0.3">
      <c r="B25" s="7" t="s">
        <v>148</v>
      </c>
      <c r="C25" s="55">
        <v>1253841</v>
      </c>
      <c r="D25" s="55">
        <v>1282688</v>
      </c>
      <c r="E25" s="55">
        <v>1314850</v>
      </c>
      <c r="F25" s="55">
        <v>1347096</v>
      </c>
      <c r="G25" s="55">
        <v>1380493</v>
      </c>
      <c r="H25" s="55">
        <v>1439438</v>
      </c>
      <c r="I25" s="55">
        <v>1505263</v>
      </c>
      <c r="J25" s="55">
        <v>1569063</v>
      </c>
      <c r="K25" s="55">
        <v>1635456</v>
      </c>
      <c r="L25" s="55">
        <v>1702107</v>
      </c>
      <c r="M25" s="55">
        <v>1744697</v>
      </c>
      <c r="N25" s="55">
        <v>1781220</v>
      </c>
      <c r="O25" s="55">
        <v>1817402</v>
      </c>
      <c r="P25" s="55">
        <v>1858461</v>
      </c>
      <c r="Q25" s="55">
        <v>1895259</v>
      </c>
      <c r="R25" s="55">
        <v>1933030</v>
      </c>
      <c r="S25" s="55">
        <v>1970619</v>
      </c>
      <c r="T25" s="55">
        <v>2010485</v>
      </c>
      <c r="U25" s="55">
        <v>2048517</v>
      </c>
      <c r="V25" s="55">
        <v>2086611</v>
      </c>
      <c r="W25" s="55">
        <v>2121896</v>
      </c>
      <c r="X25" s="55">
        <v>2155670</v>
      </c>
      <c r="Y25" s="55">
        <v>2196491</v>
      </c>
      <c r="Z25" s="55">
        <v>2233572</v>
      </c>
      <c r="AA25" s="55">
        <v>2270817</v>
      </c>
    </row>
    <row r="28" spans="2:27" x14ac:dyDescent="0.25">
      <c r="C28" s="56"/>
    </row>
  </sheetData>
  <mergeCells count="2">
    <mergeCell ref="B2:D2"/>
    <mergeCell ref="B3:M3"/>
  </mergeCells>
  <hyperlinks>
    <hyperlink ref="B1" location="Summary!A1" display="Back to summary" xr:uid="{7F61F334-EFB2-44C8-A8D1-1B64C80A6375}"/>
  </hyperlinks>
  <pageMargins left="0.75" right="0.75" top="1" bottom="1" header="0.5" footer="0.5"/>
  <headerFooter>
    <oddHeader>&amp;C&amp;"Aptos"&amp;10&amp;KFF0000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DBA55-7421-4FB1-A34C-782AC97950E6}">
  <sheetPr>
    <tabColor theme="2"/>
  </sheetPr>
  <dimension ref="B1:AB231"/>
  <sheetViews>
    <sheetView zoomScale="80" zoomScaleNormal="80" workbookViewId="0">
      <selection activeCell="H11" sqref="B5:AB79"/>
    </sheetView>
  </sheetViews>
  <sheetFormatPr defaultColWidth="9.140625" defaultRowHeight="15" x14ac:dyDescent="0.25"/>
  <cols>
    <col min="1" max="1" width="3" style="6" customWidth="1"/>
    <col min="2" max="2" width="39.85546875" style="6" customWidth="1"/>
    <col min="3" max="3" width="8" style="6" customWidth="1"/>
    <col min="4" max="4" width="15.140625" style="6" bestFit="1" customWidth="1"/>
    <col min="5" max="27" width="12.28515625" style="6" bestFit="1" customWidth="1"/>
    <col min="28" max="28" width="14.7109375" style="6" customWidth="1"/>
    <col min="29" max="16384" width="9.140625" style="6"/>
  </cols>
  <sheetData>
    <row r="1" spans="2:28" ht="24.95" customHeight="1" x14ac:dyDescent="0.25">
      <c r="B1" s="46" t="s">
        <v>84</v>
      </c>
    </row>
    <row r="2" spans="2:28" ht="36" customHeight="1" thickBot="1" x14ac:dyDescent="0.3">
      <c r="B2" s="259" t="s">
        <v>149</v>
      </c>
      <c r="C2" s="260"/>
      <c r="D2" s="260"/>
      <c r="E2" s="260"/>
      <c r="F2" s="9"/>
      <c r="G2" s="9"/>
      <c r="H2" s="9"/>
      <c r="I2" s="9"/>
      <c r="J2" s="9"/>
    </row>
    <row r="3" spans="2:28" ht="28.5" customHeight="1" x14ac:dyDescent="0.25">
      <c r="B3" s="261" t="s">
        <v>150</v>
      </c>
      <c r="C3" s="262"/>
      <c r="D3" s="262"/>
      <c r="E3" s="262"/>
      <c r="F3" s="262"/>
      <c r="G3" s="262"/>
      <c r="H3" s="262"/>
      <c r="I3" s="262"/>
      <c r="J3" s="262"/>
      <c r="K3" s="262"/>
      <c r="L3" s="262"/>
      <c r="M3" s="262"/>
      <c r="N3" s="262"/>
    </row>
    <row r="4" spans="2:28" ht="18" customHeight="1" x14ac:dyDescent="0.25">
      <c r="D4" s="57"/>
      <c r="AB4" s="57"/>
    </row>
    <row r="5" spans="2:28" ht="18" customHeight="1" x14ac:dyDescent="0.25">
      <c r="B5" s="12" t="s">
        <v>151</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4">
        <v>196.24</v>
      </c>
      <c r="E8" s="54">
        <v>198.73</v>
      </c>
      <c r="F8" s="54">
        <v>202.38</v>
      </c>
      <c r="G8" s="54">
        <v>204.28</v>
      </c>
      <c r="H8" s="54">
        <v>205.82</v>
      </c>
      <c r="I8" s="54">
        <v>221.71</v>
      </c>
      <c r="J8" s="54">
        <v>228.18</v>
      </c>
      <c r="K8" s="54">
        <v>240.82</v>
      </c>
      <c r="L8" s="54">
        <v>252.25</v>
      </c>
      <c r="M8" s="54">
        <v>264.38</v>
      </c>
      <c r="N8" s="54">
        <v>267.55</v>
      </c>
      <c r="O8" s="54">
        <v>267.32</v>
      </c>
      <c r="P8" s="54">
        <v>270.43</v>
      </c>
      <c r="Q8" s="54">
        <v>273.5</v>
      </c>
      <c r="R8" s="54">
        <v>279.94</v>
      </c>
      <c r="S8" s="54">
        <v>275.69</v>
      </c>
      <c r="T8" s="54">
        <v>273.98</v>
      </c>
      <c r="U8" s="54">
        <v>274.27999999999997</v>
      </c>
      <c r="V8" s="54">
        <v>256.27</v>
      </c>
      <c r="W8" s="54">
        <v>250.26</v>
      </c>
      <c r="X8" s="54">
        <v>258.44</v>
      </c>
      <c r="Y8" s="54">
        <v>263.68</v>
      </c>
      <c r="Z8" s="54">
        <v>259.02</v>
      </c>
      <c r="AA8" s="54">
        <v>265.02</v>
      </c>
      <c r="AB8" s="54">
        <v>265.06</v>
      </c>
    </row>
    <row r="9" spans="2:28" ht="15.75" x14ac:dyDescent="0.3">
      <c r="B9" s="7" t="s">
        <v>146</v>
      </c>
      <c r="C9" s="7" t="s">
        <v>154</v>
      </c>
      <c r="D9" s="54">
        <v>44.27</v>
      </c>
      <c r="E9" s="54">
        <v>44.84</v>
      </c>
      <c r="F9" s="54">
        <v>45.46</v>
      </c>
      <c r="G9" s="54">
        <v>45.9</v>
      </c>
      <c r="H9" s="54">
        <v>46.87</v>
      </c>
      <c r="I9" s="54">
        <v>47.95</v>
      </c>
      <c r="J9" s="54">
        <v>48.92</v>
      </c>
      <c r="K9" s="54">
        <v>50.24</v>
      </c>
      <c r="L9" s="54">
        <v>51.59</v>
      </c>
      <c r="M9" s="54">
        <v>52.23</v>
      </c>
      <c r="N9" s="54">
        <v>52.89</v>
      </c>
      <c r="O9" s="54">
        <v>52.79</v>
      </c>
      <c r="P9" s="54">
        <v>52.95</v>
      </c>
      <c r="Q9" s="54">
        <v>53.47</v>
      </c>
      <c r="R9" s="54">
        <v>54.01</v>
      </c>
      <c r="S9" s="54">
        <v>54.78</v>
      </c>
      <c r="T9" s="54">
        <v>55.63</v>
      </c>
      <c r="U9" s="54">
        <v>56.52</v>
      </c>
      <c r="V9" s="54">
        <v>58</v>
      </c>
      <c r="W9" s="54">
        <v>57.74</v>
      </c>
      <c r="X9" s="54">
        <v>59.61</v>
      </c>
      <c r="Y9" s="54">
        <v>61.86</v>
      </c>
      <c r="Z9" s="54">
        <v>63.56</v>
      </c>
      <c r="AA9" s="54">
        <v>65.400000000000006</v>
      </c>
      <c r="AB9" s="54">
        <v>67.27</v>
      </c>
    </row>
    <row r="10" spans="2:28" ht="15.75" x14ac:dyDescent="0.3">
      <c r="B10" s="7" t="s">
        <v>146</v>
      </c>
      <c r="C10" s="7" t="s">
        <v>155</v>
      </c>
      <c r="D10" s="54">
        <v>184.39</v>
      </c>
      <c r="E10" s="54">
        <v>186.75</v>
      </c>
      <c r="F10" s="54">
        <v>187.24</v>
      </c>
      <c r="G10" s="54">
        <v>190.04</v>
      </c>
      <c r="H10" s="54">
        <v>191.93</v>
      </c>
      <c r="I10" s="54">
        <v>196.15</v>
      </c>
      <c r="J10" s="54">
        <v>200.89</v>
      </c>
      <c r="K10" s="54">
        <v>204.58</v>
      </c>
      <c r="L10" s="54">
        <v>208.26</v>
      </c>
      <c r="M10" s="54">
        <v>208.52</v>
      </c>
      <c r="N10" s="54">
        <v>211.72</v>
      </c>
      <c r="O10" s="54">
        <v>210.81</v>
      </c>
      <c r="P10" s="54">
        <v>215.18</v>
      </c>
      <c r="Q10" s="54">
        <v>215.75</v>
      </c>
      <c r="R10" s="54">
        <v>218.75</v>
      </c>
      <c r="S10" s="54">
        <v>223.25</v>
      </c>
      <c r="T10" s="54">
        <v>226.02</v>
      </c>
      <c r="U10" s="54">
        <v>229.94</v>
      </c>
      <c r="V10" s="54">
        <v>234.79</v>
      </c>
      <c r="W10" s="54">
        <v>228.63</v>
      </c>
      <c r="X10" s="54">
        <v>236.01</v>
      </c>
      <c r="Y10" s="54">
        <v>241.96</v>
      </c>
      <c r="Z10" s="54">
        <v>251.59</v>
      </c>
      <c r="AA10" s="54">
        <v>261.77999999999997</v>
      </c>
      <c r="AB10" s="54">
        <v>272.13</v>
      </c>
    </row>
    <row r="11" spans="2:28" ht="15.75" x14ac:dyDescent="0.3">
      <c r="B11" s="7" t="s">
        <v>146</v>
      </c>
      <c r="C11" s="7" t="s">
        <v>156</v>
      </c>
      <c r="D11" s="54">
        <v>228.72</v>
      </c>
      <c r="E11" s="54">
        <v>265.83</v>
      </c>
      <c r="F11" s="54">
        <v>268.54000000000002</v>
      </c>
      <c r="G11" s="54">
        <v>270.02999999999997</v>
      </c>
      <c r="H11" s="54">
        <v>267.88</v>
      </c>
      <c r="I11" s="54">
        <v>272.19</v>
      </c>
      <c r="J11" s="54">
        <v>275.33999999999997</v>
      </c>
      <c r="K11" s="54">
        <v>281.95999999999998</v>
      </c>
      <c r="L11" s="54">
        <v>284.39</v>
      </c>
      <c r="M11" s="54">
        <v>287.58</v>
      </c>
      <c r="N11" s="54">
        <v>288.39999999999998</v>
      </c>
      <c r="O11" s="54">
        <v>338.98</v>
      </c>
      <c r="P11" s="54">
        <v>340.48</v>
      </c>
      <c r="Q11" s="54">
        <v>341.58</v>
      </c>
      <c r="R11" s="54">
        <v>344.29</v>
      </c>
      <c r="S11" s="54">
        <v>347.01</v>
      </c>
      <c r="T11" s="54">
        <v>347.09</v>
      </c>
      <c r="U11" s="54">
        <v>346.62</v>
      </c>
      <c r="V11" s="54">
        <v>337.71</v>
      </c>
      <c r="W11" s="54">
        <v>335.12</v>
      </c>
      <c r="X11" s="54">
        <v>343.95</v>
      </c>
      <c r="Y11" s="54">
        <v>348.52</v>
      </c>
      <c r="Z11" s="54">
        <v>348.87</v>
      </c>
      <c r="AA11" s="54">
        <v>355.68</v>
      </c>
      <c r="AB11" s="54">
        <v>357.91</v>
      </c>
    </row>
    <row r="12" spans="2:28" ht="15.75" x14ac:dyDescent="0.3">
      <c r="B12" s="7" t="s">
        <v>146</v>
      </c>
      <c r="C12" s="7" t="s">
        <v>157</v>
      </c>
      <c r="D12" s="54">
        <v>63.34</v>
      </c>
      <c r="E12" s="54">
        <v>63.41</v>
      </c>
      <c r="F12" s="54">
        <v>64.569999999999993</v>
      </c>
      <c r="G12" s="54">
        <v>65.39</v>
      </c>
      <c r="H12" s="54">
        <v>67.06</v>
      </c>
      <c r="I12" s="54">
        <v>70.38</v>
      </c>
      <c r="J12" s="54">
        <v>74.23</v>
      </c>
      <c r="K12" s="54">
        <v>80.37</v>
      </c>
      <c r="L12" s="54">
        <v>84.75</v>
      </c>
      <c r="M12" s="54">
        <v>88.37</v>
      </c>
      <c r="N12" s="54">
        <v>91.08</v>
      </c>
      <c r="O12" s="54">
        <v>90.85</v>
      </c>
      <c r="P12" s="54">
        <v>92.43</v>
      </c>
      <c r="Q12" s="54">
        <v>92.53</v>
      </c>
      <c r="R12" s="54">
        <v>103.45</v>
      </c>
      <c r="S12" s="54">
        <v>114.99</v>
      </c>
      <c r="T12" s="54">
        <v>126.57</v>
      </c>
      <c r="U12" s="54">
        <v>136.57</v>
      </c>
      <c r="V12" s="54">
        <v>147.79</v>
      </c>
      <c r="W12" s="54">
        <v>144.30000000000001</v>
      </c>
      <c r="X12" s="54">
        <v>147.29</v>
      </c>
      <c r="Y12" s="54">
        <v>149.06</v>
      </c>
      <c r="Z12" s="54">
        <v>149.62</v>
      </c>
      <c r="AA12" s="54">
        <v>151.91</v>
      </c>
      <c r="AB12" s="54">
        <v>152.75</v>
      </c>
    </row>
    <row r="13" spans="2:28" ht="15.75" x14ac:dyDescent="0.3">
      <c r="B13" s="7" t="s">
        <v>146</v>
      </c>
      <c r="C13" s="7" t="s">
        <v>158</v>
      </c>
      <c r="D13" s="54">
        <v>18.579999999999998</v>
      </c>
      <c r="E13" s="54">
        <v>18.87</v>
      </c>
      <c r="F13" s="54">
        <v>18.989999999999998</v>
      </c>
      <c r="G13" s="54">
        <v>19.16</v>
      </c>
      <c r="H13" s="54">
        <v>18.739999999999998</v>
      </c>
      <c r="I13" s="54">
        <v>19.25</v>
      </c>
      <c r="J13" s="54">
        <v>19.77</v>
      </c>
      <c r="K13" s="54">
        <v>20.34</v>
      </c>
      <c r="L13" s="54">
        <v>21.02</v>
      </c>
      <c r="M13" s="54">
        <v>21.06</v>
      </c>
      <c r="N13" s="54">
        <v>21.22</v>
      </c>
      <c r="O13" s="54">
        <v>20.72</v>
      </c>
      <c r="P13" s="54">
        <v>20.61</v>
      </c>
      <c r="Q13" s="54">
        <v>20.91</v>
      </c>
      <c r="R13" s="54">
        <v>21.34</v>
      </c>
      <c r="S13" s="54">
        <v>21.88</v>
      </c>
      <c r="T13" s="54">
        <v>22.32</v>
      </c>
      <c r="U13" s="54">
        <v>22.87</v>
      </c>
      <c r="V13" s="54">
        <v>23.53</v>
      </c>
      <c r="W13" s="54">
        <v>22.61</v>
      </c>
      <c r="X13" s="54">
        <v>23.31</v>
      </c>
      <c r="Y13" s="54">
        <v>23.96</v>
      </c>
      <c r="Z13" s="54">
        <v>24.78</v>
      </c>
      <c r="AA13" s="54">
        <v>26.04</v>
      </c>
      <c r="AB13" s="54">
        <v>27.24</v>
      </c>
    </row>
    <row r="14" spans="2:28" ht="15.75" x14ac:dyDescent="0.3">
      <c r="B14" s="7" t="s">
        <v>146</v>
      </c>
      <c r="C14" s="7" t="s">
        <v>159</v>
      </c>
      <c r="D14" s="54">
        <v>397.5</v>
      </c>
      <c r="E14" s="54">
        <v>399.34</v>
      </c>
      <c r="F14" s="54">
        <v>405.33</v>
      </c>
      <c r="G14" s="54">
        <v>409.8</v>
      </c>
      <c r="H14" s="54">
        <v>419.56</v>
      </c>
      <c r="I14" s="54">
        <v>431.1</v>
      </c>
      <c r="J14" s="54">
        <v>420.36</v>
      </c>
      <c r="K14" s="54">
        <v>435.33</v>
      </c>
      <c r="L14" s="54">
        <v>449.58</v>
      </c>
      <c r="M14" s="54">
        <v>458.86</v>
      </c>
      <c r="N14" s="54">
        <v>469.44</v>
      </c>
      <c r="O14" s="54">
        <v>473.38</v>
      </c>
      <c r="P14" s="54">
        <v>485.61</v>
      </c>
      <c r="Q14" s="54">
        <v>494.18</v>
      </c>
      <c r="R14" s="54">
        <v>498.73</v>
      </c>
      <c r="S14" s="54">
        <v>511.09</v>
      </c>
      <c r="T14" s="54">
        <v>513.86</v>
      </c>
      <c r="U14" s="54">
        <v>522.07000000000005</v>
      </c>
      <c r="V14" s="54">
        <v>527.59</v>
      </c>
      <c r="W14" s="54">
        <v>538.01</v>
      </c>
      <c r="X14" s="54">
        <v>556.28</v>
      </c>
      <c r="Y14" s="54">
        <v>569.4</v>
      </c>
      <c r="Z14" s="54">
        <v>580.58000000000004</v>
      </c>
      <c r="AA14" s="54">
        <v>596.16</v>
      </c>
      <c r="AB14" s="54">
        <v>609.67999999999995</v>
      </c>
    </row>
    <row r="15" spans="2:28" ht="15.75" x14ac:dyDescent="0.3">
      <c r="B15" s="7" t="s">
        <v>146</v>
      </c>
      <c r="C15" s="7" t="s">
        <v>160</v>
      </c>
      <c r="D15" s="54">
        <v>127.26</v>
      </c>
      <c r="E15" s="54">
        <v>129.38999999999999</v>
      </c>
      <c r="F15" s="54">
        <v>158.16</v>
      </c>
      <c r="G15" s="54">
        <v>160.6</v>
      </c>
      <c r="H15" s="54">
        <v>162.61000000000001</v>
      </c>
      <c r="I15" s="54">
        <v>166.3</v>
      </c>
      <c r="J15" s="54">
        <v>170.29</v>
      </c>
      <c r="K15" s="54">
        <v>176.14</v>
      </c>
      <c r="L15" s="54">
        <v>181.47</v>
      </c>
      <c r="M15" s="54">
        <v>328.97</v>
      </c>
      <c r="N15" s="54">
        <v>320.22000000000003</v>
      </c>
      <c r="O15" s="54">
        <v>316.86</v>
      </c>
      <c r="P15" s="54">
        <v>316.64999999999998</v>
      </c>
      <c r="Q15" s="54">
        <v>321.70999999999998</v>
      </c>
      <c r="R15" s="54">
        <v>323.22000000000003</v>
      </c>
      <c r="S15" s="54">
        <v>326.33</v>
      </c>
      <c r="T15" s="54">
        <v>336.03</v>
      </c>
      <c r="U15" s="54">
        <v>341.1</v>
      </c>
      <c r="V15" s="54">
        <v>333.12</v>
      </c>
      <c r="W15" s="54">
        <v>342.14</v>
      </c>
      <c r="X15" s="54">
        <v>357.68</v>
      </c>
      <c r="Y15" s="54">
        <v>370.25</v>
      </c>
      <c r="Z15" s="54">
        <v>382.94</v>
      </c>
      <c r="AA15" s="54">
        <v>387.01</v>
      </c>
      <c r="AB15" s="54">
        <v>392.55</v>
      </c>
    </row>
    <row r="16" spans="2:28" ht="15.75" x14ac:dyDescent="0.3">
      <c r="B16" s="7" t="s">
        <v>146</v>
      </c>
      <c r="C16" s="7" t="s">
        <v>161</v>
      </c>
      <c r="D16" s="54">
        <v>503.99</v>
      </c>
      <c r="E16" s="54">
        <v>503.13</v>
      </c>
      <c r="F16" s="54">
        <v>511.55</v>
      </c>
      <c r="G16" s="54">
        <v>511.9</v>
      </c>
      <c r="H16" s="54">
        <v>519.62</v>
      </c>
      <c r="I16" s="54">
        <v>530.13</v>
      </c>
      <c r="J16" s="54">
        <v>546.54999999999995</v>
      </c>
      <c r="K16" s="54">
        <v>564.64</v>
      </c>
      <c r="L16" s="54">
        <v>578.91999999999996</v>
      </c>
      <c r="M16" s="54">
        <v>595.66999999999996</v>
      </c>
      <c r="N16" s="54">
        <v>601.1</v>
      </c>
      <c r="O16" s="54">
        <v>606.20000000000005</v>
      </c>
      <c r="P16" s="54">
        <v>609.49</v>
      </c>
      <c r="Q16" s="54">
        <v>606.64</v>
      </c>
      <c r="R16" s="54">
        <v>605.24</v>
      </c>
      <c r="S16" s="54">
        <v>600.91999999999996</v>
      </c>
      <c r="T16" s="54">
        <v>598.17999999999995</v>
      </c>
      <c r="U16" s="54">
        <v>602.51</v>
      </c>
      <c r="V16" s="54">
        <v>599.02</v>
      </c>
      <c r="W16" s="54">
        <v>589.45000000000005</v>
      </c>
      <c r="X16" s="54">
        <v>591.04999999999995</v>
      </c>
      <c r="Y16" s="54">
        <v>597.87</v>
      </c>
      <c r="Z16" s="54">
        <v>599.32000000000005</v>
      </c>
      <c r="AA16" s="54">
        <v>604.1</v>
      </c>
      <c r="AB16" s="54">
        <v>602.71</v>
      </c>
    </row>
    <row r="17" spans="2:28" ht="15.75" x14ac:dyDescent="0.3">
      <c r="B17" s="7" t="s">
        <v>146</v>
      </c>
      <c r="C17" s="7" t="s">
        <v>162</v>
      </c>
      <c r="D17" s="54">
        <v>26.21</v>
      </c>
      <c r="E17" s="54">
        <v>26.54</v>
      </c>
      <c r="F17" s="54">
        <v>26.91</v>
      </c>
      <c r="G17" s="54">
        <v>27.17</v>
      </c>
      <c r="H17" s="54">
        <v>26.95</v>
      </c>
      <c r="I17" s="54">
        <v>27.7</v>
      </c>
      <c r="J17" s="54">
        <v>28.63</v>
      </c>
      <c r="K17" s="54">
        <v>29.87</v>
      </c>
      <c r="L17" s="54">
        <v>31.17</v>
      </c>
      <c r="M17" s="54">
        <v>32.159999999999997</v>
      </c>
      <c r="N17" s="54">
        <v>32.44</v>
      </c>
      <c r="O17" s="54">
        <v>31.4</v>
      </c>
      <c r="P17" s="54">
        <v>31.21</v>
      </c>
      <c r="Q17" s="54">
        <v>31.53</v>
      </c>
      <c r="R17" s="54">
        <v>32.21</v>
      </c>
      <c r="S17" s="54">
        <v>32.83</v>
      </c>
      <c r="T17" s="54">
        <v>33.35</v>
      </c>
      <c r="U17" s="54">
        <v>33.869999999999997</v>
      </c>
      <c r="V17" s="54">
        <v>34.24</v>
      </c>
      <c r="W17" s="54">
        <v>31.81</v>
      </c>
      <c r="X17" s="54">
        <v>32.4</v>
      </c>
      <c r="Y17" s="54">
        <v>33.57</v>
      </c>
      <c r="Z17" s="54">
        <v>34.659999999999997</v>
      </c>
      <c r="AA17" s="54">
        <v>35.68</v>
      </c>
      <c r="AB17" s="54">
        <v>37.19</v>
      </c>
    </row>
    <row r="18" spans="2:28" ht="15.75" x14ac:dyDescent="0.3">
      <c r="B18" s="7" t="s">
        <v>146</v>
      </c>
      <c r="C18" s="7" t="s">
        <v>163</v>
      </c>
      <c r="D18" s="54">
        <v>777.15</v>
      </c>
      <c r="E18" s="54">
        <v>776.83</v>
      </c>
      <c r="F18" s="54">
        <v>786.76</v>
      </c>
      <c r="G18" s="54">
        <v>794.25</v>
      </c>
      <c r="H18" s="54">
        <v>802.62</v>
      </c>
      <c r="I18" s="54">
        <v>825.36</v>
      </c>
      <c r="J18" s="54">
        <v>847.2</v>
      </c>
      <c r="K18" s="54">
        <v>874.71</v>
      </c>
      <c r="L18" s="54">
        <v>899.38</v>
      </c>
      <c r="M18" s="54">
        <v>915.56</v>
      </c>
      <c r="N18" s="54">
        <v>926.94</v>
      </c>
      <c r="O18" s="54">
        <v>938.1</v>
      </c>
      <c r="P18" s="54">
        <v>939.91</v>
      </c>
      <c r="Q18" s="54">
        <v>928.78</v>
      </c>
      <c r="R18" s="54">
        <v>934.94</v>
      </c>
      <c r="S18" s="54">
        <v>902.97</v>
      </c>
      <c r="T18" s="54">
        <v>876.66</v>
      </c>
      <c r="U18" s="54">
        <v>870.02</v>
      </c>
      <c r="V18" s="54">
        <v>869.22</v>
      </c>
      <c r="W18" s="54">
        <v>854.35</v>
      </c>
      <c r="X18" s="54">
        <v>863.5</v>
      </c>
      <c r="Y18" s="54">
        <v>870.53</v>
      </c>
      <c r="Z18" s="54">
        <v>853.11</v>
      </c>
      <c r="AA18" s="54">
        <v>860.95</v>
      </c>
      <c r="AB18" s="54">
        <v>849.92</v>
      </c>
    </row>
    <row r="19" spans="2:28" ht="15.75" x14ac:dyDescent="0.3">
      <c r="B19" s="7" t="s">
        <v>146</v>
      </c>
      <c r="C19" s="7" t="s">
        <v>164</v>
      </c>
      <c r="D19" s="54">
        <v>293.77</v>
      </c>
      <c r="E19" s="54">
        <v>294.72000000000003</v>
      </c>
      <c r="F19" s="54">
        <v>298.95</v>
      </c>
      <c r="G19" s="54">
        <v>303.41000000000003</v>
      </c>
      <c r="H19" s="54">
        <v>307.33</v>
      </c>
      <c r="I19" s="54">
        <v>325.97000000000003</v>
      </c>
      <c r="J19" s="54">
        <v>332.01</v>
      </c>
      <c r="K19" s="54">
        <v>350.98</v>
      </c>
      <c r="L19" s="54">
        <v>369.27</v>
      </c>
      <c r="M19" s="54">
        <v>387.99</v>
      </c>
      <c r="N19" s="54">
        <v>372.66</v>
      </c>
      <c r="O19" s="54">
        <v>369.3</v>
      </c>
      <c r="P19" s="54">
        <v>377.41</v>
      </c>
      <c r="Q19" s="54">
        <v>383.83</v>
      </c>
      <c r="R19" s="54">
        <v>393.35</v>
      </c>
      <c r="S19" s="54">
        <v>387.74</v>
      </c>
      <c r="T19" s="54">
        <v>398.75</v>
      </c>
      <c r="U19" s="54">
        <v>403.2</v>
      </c>
      <c r="V19" s="54">
        <v>379.93</v>
      </c>
      <c r="W19" s="54">
        <v>377.02</v>
      </c>
      <c r="X19" s="54">
        <v>386.24</v>
      </c>
      <c r="Y19" s="54">
        <v>393.23</v>
      </c>
      <c r="Z19" s="54">
        <v>401.1</v>
      </c>
      <c r="AA19" s="54">
        <v>405.21</v>
      </c>
      <c r="AB19" s="54">
        <v>416.41</v>
      </c>
    </row>
    <row r="20" spans="2:28" ht="15.75" x14ac:dyDescent="0.3">
      <c r="B20" s="7" t="s">
        <v>146</v>
      </c>
      <c r="C20" s="7" t="s">
        <v>165</v>
      </c>
      <c r="D20" s="54">
        <v>824.48</v>
      </c>
      <c r="E20" s="54">
        <v>831.88</v>
      </c>
      <c r="F20" s="54">
        <v>844.23</v>
      </c>
      <c r="G20" s="54">
        <v>851.16</v>
      </c>
      <c r="H20" s="54">
        <v>853.48</v>
      </c>
      <c r="I20" s="54">
        <v>877.96</v>
      </c>
      <c r="J20" s="54">
        <v>897.47</v>
      </c>
      <c r="K20" s="54">
        <v>927.56</v>
      </c>
      <c r="L20" s="54">
        <v>952.1</v>
      </c>
      <c r="M20" s="54">
        <v>981.03</v>
      </c>
      <c r="N20" s="54">
        <v>973.1</v>
      </c>
      <c r="O20" s="54">
        <v>970.64</v>
      </c>
      <c r="P20" s="54">
        <v>976.77</v>
      </c>
      <c r="Q20" s="54">
        <v>983.16</v>
      </c>
      <c r="R20" s="54">
        <v>1031.57</v>
      </c>
      <c r="S20" s="54">
        <v>1061.22</v>
      </c>
      <c r="T20" s="54">
        <v>1095.95</v>
      </c>
      <c r="U20" s="54">
        <v>1126.69</v>
      </c>
      <c r="V20" s="54">
        <v>1121.8599999999999</v>
      </c>
      <c r="W20" s="54">
        <v>1110.28</v>
      </c>
      <c r="X20" s="54">
        <v>1142.8699999999999</v>
      </c>
      <c r="Y20" s="54">
        <v>1163.3599999999999</v>
      </c>
      <c r="Z20" s="54">
        <v>1173.71</v>
      </c>
      <c r="AA20" s="54">
        <v>1198.33</v>
      </c>
      <c r="AB20" s="54">
        <v>1218.8599999999999</v>
      </c>
    </row>
    <row r="21" spans="2:28" ht="15.75" x14ac:dyDescent="0.3">
      <c r="B21" s="7" t="s">
        <v>146</v>
      </c>
      <c r="C21" s="7" t="s">
        <v>166</v>
      </c>
      <c r="D21" s="54">
        <v>229.68</v>
      </c>
      <c r="E21" s="54">
        <v>230.52</v>
      </c>
      <c r="F21" s="54">
        <v>234.64</v>
      </c>
      <c r="G21" s="54">
        <v>237.23</v>
      </c>
      <c r="H21" s="54">
        <v>240.68</v>
      </c>
      <c r="I21" s="54">
        <v>243.19</v>
      </c>
      <c r="J21" s="54">
        <v>244.59</v>
      </c>
      <c r="K21" s="54">
        <v>248.45</v>
      </c>
      <c r="L21" s="54">
        <v>251.35</v>
      </c>
      <c r="M21" s="54">
        <v>253.86</v>
      </c>
      <c r="N21" s="54">
        <v>256.57</v>
      </c>
      <c r="O21" s="54">
        <v>259.33999999999997</v>
      </c>
      <c r="P21" s="54">
        <v>311.85000000000002</v>
      </c>
      <c r="Q21" s="54">
        <v>379.62</v>
      </c>
      <c r="R21" s="54">
        <v>406.34</v>
      </c>
      <c r="S21" s="54">
        <v>438.47</v>
      </c>
      <c r="T21" s="54">
        <v>466.19</v>
      </c>
      <c r="U21" s="54">
        <v>495.96</v>
      </c>
      <c r="V21" s="54">
        <v>504.43</v>
      </c>
      <c r="W21" s="54">
        <v>508.18</v>
      </c>
      <c r="X21" s="54">
        <v>518.94000000000005</v>
      </c>
      <c r="Y21" s="54">
        <v>526.95000000000005</v>
      </c>
      <c r="Z21" s="54">
        <v>533.45000000000005</v>
      </c>
      <c r="AA21" s="54">
        <v>546.39</v>
      </c>
      <c r="AB21" s="54">
        <v>553.04</v>
      </c>
    </row>
    <row r="22" spans="2:28" ht="15.75" x14ac:dyDescent="0.3">
      <c r="B22" s="7" t="s">
        <v>146</v>
      </c>
      <c r="C22" s="7" t="s">
        <v>167</v>
      </c>
      <c r="D22" s="54">
        <v>7.37</v>
      </c>
      <c r="E22" s="54">
        <v>7.44</v>
      </c>
      <c r="F22" s="54">
        <v>7.89</v>
      </c>
      <c r="G22" s="54">
        <v>8.01</v>
      </c>
      <c r="H22" s="54">
        <v>8.1300000000000008</v>
      </c>
      <c r="I22" s="54">
        <v>8.65</v>
      </c>
      <c r="J22" s="54">
        <v>9.07</v>
      </c>
      <c r="K22" s="54">
        <v>9.6999999999999993</v>
      </c>
      <c r="L22" s="54">
        <v>10.4</v>
      </c>
      <c r="M22" s="54">
        <v>10.99</v>
      </c>
      <c r="N22" s="54">
        <v>10.84</v>
      </c>
      <c r="O22" s="54">
        <v>9.93</v>
      </c>
      <c r="P22" s="54">
        <v>10.07</v>
      </c>
      <c r="Q22" s="54">
        <v>10.28</v>
      </c>
      <c r="R22" s="54">
        <v>10.44</v>
      </c>
      <c r="S22" s="54">
        <v>10.74</v>
      </c>
      <c r="T22" s="54">
        <v>11.14</v>
      </c>
      <c r="U22" s="54">
        <v>10.86</v>
      </c>
      <c r="V22" s="54">
        <v>10.81</v>
      </c>
      <c r="W22" s="54">
        <v>10.199999999999999</v>
      </c>
      <c r="X22" s="54">
        <v>10.199999999999999</v>
      </c>
      <c r="Y22" s="54">
        <v>10.48</v>
      </c>
      <c r="Z22" s="54">
        <v>10.71</v>
      </c>
      <c r="AA22" s="54">
        <v>11.15</v>
      </c>
      <c r="AB22" s="54">
        <v>11.47</v>
      </c>
    </row>
    <row r="23" spans="2:28" ht="15.75" x14ac:dyDescent="0.3">
      <c r="B23" s="7" t="s">
        <v>146</v>
      </c>
      <c r="C23" s="7" t="s">
        <v>168</v>
      </c>
      <c r="D23" s="54">
        <v>364.13</v>
      </c>
      <c r="E23" s="54">
        <v>380.2</v>
      </c>
      <c r="F23" s="54">
        <v>389.11</v>
      </c>
      <c r="G23" s="54">
        <v>394.78</v>
      </c>
      <c r="H23" s="54">
        <v>404.58</v>
      </c>
      <c r="I23" s="54">
        <v>439.48</v>
      </c>
      <c r="J23" s="54">
        <v>470.97</v>
      </c>
      <c r="K23" s="54">
        <v>496.3</v>
      </c>
      <c r="L23" s="54">
        <v>533.41</v>
      </c>
      <c r="M23" s="54">
        <v>556.13</v>
      </c>
      <c r="N23" s="54">
        <v>564.91</v>
      </c>
      <c r="O23" s="54">
        <v>572.05999999999995</v>
      </c>
      <c r="P23" s="54">
        <v>574.35</v>
      </c>
      <c r="Q23" s="54">
        <v>613.33000000000004</v>
      </c>
      <c r="R23" s="54">
        <v>623.37</v>
      </c>
      <c r="S23" s="54">
        <v>616.42999999999995</v>
      </c>
      <c r="T23" s="54">
        <v>611.66999999999996</v>
      </c>
      <c r="U23" s="54">
        <v>608.35</v>
      </c>
      <c r="V23" s="54">
        <v>615.89</v>
      </c>
      <c r="W23" s="54">
        <v>612.42999999999995</v>
      </c>
      <c r="X23" s="54">
        <v>618.28</v>
      </c>
      <c r="Y23" s="54">
        <v>631.83000000000004</v>
      </c>
      <c r="Z23" s="54">
        <v>623.41999999999996</v>
      </c>
      <c r="AA23" s="54">
        <v>635.41999999999996</v>
      </c>
      <c r="AB23" s="54">
        <v>638.6</v>
      </c>
    </row>
    <row r="24" spans="2:28" ht="15.75" x14ac:dyDescent="0.3">
      <c r="B24" s="7" t="s">
        <v>146</v>
      </c>
      <c r="C24" s="7" t="s">
        <v>169</v>
      </c>
      <c r="D24" s="54">
        <v>85.36</v>
      </c>
      <c r="E24" s="54">
        <v>173.24</v>
      </c>
      <c r="F24" s="54">
        <v>200.26</v>
      </c>
      <c r="G24" s="54">
        <v>213.27</v>
      </c>
      <c r="H24" s="54">
        <v>218.2</v>
      </c>
      <c r="I24" s="54">
        <v>241.71</v>
      </c>
      <c r="J24" s="54">
        <v>242.96</v>
      </c>
      <c r="K24" s="54">
        <v>247.35</v>
      </c>
      <c r="L24" s="54">
        <v>254.11</v>
      </c>
      <c r="M24" s="54">
        <v>258.52</v>
      </c>
      <c r="N24" s="54">
        <v>257.64999999999998</v>
      </c>
      <c r="O24" s="54">
        <v>241.59</v>
      </c>
      <c r="P24" s="54">
        <v>241.45</v>
      </c>
      <c r="Q24" s="54">
        <v>242.77</v>
      </c>
      <c r="R24" s="54">
        <v>244.3</v>
      </c>
      <c r="S24" s="54">
        <v>246.61</v>
      </c>
      <c r="T24" s="54">
        <v>249.59</v>
      </c>
      <c r="U24" s="54">
        <v>245.54</v>
      </c>
      <c r="V24" s="54">
        <v>245.89</v>
      </c>
      <c r="W24" s="54">
        <v>239.88</v>
      </c>
      <c r="X24" s="54">
        <v>241.44</v>
      </c>
      <c r="Y24" s="54">
        <v>243.34</v>
      </c>
      <c r="Z24" s="54">
        <v>247.01</v>
      </c>
      <c r="AA24" s="54">
        <v>250.58</v>
      </c>
      <c r="AB24" s="54">
        <v>253.39</v>
      </c>
    </row>
    <row r="25" spans="2:28" ht="15.75" x14ac:dyDescent="0.3">
      <c r="B25" s="7" t="s">
        <v>146</v>
      </c>
      <c r="C25" s="7" t="s">
        <v>170</v>
      </c>
      <c r="D25" s="54">
        <v>15.82</v>
      </c>
      <c r="E25" s="54">
        <v>16.12</v>
      </c>
      <c r="F25" s="54">
        <v>16.489999999999998</v>
      </c>
      <c r="G25" s="54">
        <v>16.73</v>
      </c>
      <c r="H25" s="54">
        <v>16.25</v>
      </c>
      <c r="I25" s="54">
        <v>17.03</v>
      </c>
      <c r="J25" s="54">
        <v>17.989999999999998</v>
      </c>
      <c r="K25" s="54">
        <v>19.28</v>
      </c>
      <c r="L25" s="54">
        <v>20.43</v>
      </c>
      <c r="M25" s="54">
        <v>21.01</v>
      </c>
      <c r="N25" s="54">
        <v>20.81</v>
      </c>
      <c r="O25" s="54">
        <v>19.559999999999999</v>
      </c>
      <c r="P25" s="54">
        <v>19.37</v>
      </c>
      <c r="Q25" s="54">
        <v>19.850000000000001</v>
      </c>
      <c r="R25" s="54">
        <v>20</v>
      </c>
      <c r="S25" s="54">
        <v>20.46</v>
      </c>
      <c r="T25" s="54">
        <v>20.78</v>
      </c>
      <c r="U25" s="54">
        <v>20.8</v>
      </c>
      <c r="V25" s="54">
        <v>21.09</v>
      </c>
      <c r="W25" s="54">
        <v>19.63</v>
      </c>
      <c r="X25" s="54">
        <v>19.79</v>
      </c>
      <c r="Y25" s="54">
        <v>20.32</v>
      </c>
      <c r="Z25" s="54">
        <v>21.15</v>
      </c>
      <c r="AA25" s="54">
        <v>21.88</v>
      </c>
      <c r="AB25" s="54">
        <v>22.44</v>
      </c>
    </row>
    <row r="26" spans="2:28" ht="15.75" x14ac:dyDescent="0.3">
      <c r="B26" s="7" t="s">
        <v>146</v>
      </c>
      <c r="C26" s="7" t="s">
        <v>171</v>
      </c>
      <c r="D26" s="54">
        <v>48.28</v>
      </c>
      <c r="E26" s="54">
        <v>49.04</v>
      </c>
      <c r="F26" s="54">
        <v>50.21</v>
      </c>
      <c r="G26" s="54">
        <v>50.91</v>
      </c>
      <c r="H26" s="54">
        <v>50.03</v>
      </c>
      <c r="I26" s="54">
        <v>52.3</v>
      </c>
      <c r="J26" s="54">
        <v>54.76</v>
      </c>
      <c r="K26" s="54">
        <v>58.58</v>
      </c>
      <c r="L26" s="54">
        <v>62.16</v>
      </c>
      <c r="M26" s="54">
        <v>64.55</v>
      </c>
      <c r="N26" s="54">
        <v>64.680000000000007</v>
      </c>
      <c r="O26" s="54">
        <v>59.5</v>
      </c>
      <c r="P26" s="54">
        <v>58.44</v>
      </c>
      <c r="Q26" s="54">
        <v>59.02</v>
      </c>
      <c r="R26" s="54">
        <v>60.83</v>
      </c>
      <c r="S26" s="54">
        <v>62.53</v>
      </c>
      <c r="T26" s="54">
        <v>63.22</v>
      </c>
      <c r="U26" s="54">
        <v>63.96</v>
      </c>
      <c r="V26" s="54">
        <v>65.02</v>
      </c>
      <c r="W26" s="54">
        <v>56.76</v>
      </c>
      <c r="X26" s="54">
        <v>57.95</v>
      </c>
      <c r="Y26" s="54">
        <v>60.11</v>
      </c>
      <c r="Z26" s="54">
        <v>61.67</v>
      </c>
      <c r="AA26" s="54">
        <v>64.069999999999993</v>
      </c>
      <c r="AB26" s="54">
        <v>65.84</v>
      </c>
    </row>
    <row r="27" spans="2:28" ht="15.75" x14ac:dyDescent="0.3">
      <c r="B27" s="7" t="s">
        <v>146</v>
      </c>
      <c r="C27" s="7" t="s">
        <v>172</v>
      </c>
      <c r="D27" s="54">
        <v>247.53</v>
      </c>
      <c r="E27" s="54">
        <v>250.87</v>
      </c>
      <c r="F27" s="54">
        <v>252.98</v>
      </c>
      <c r="G27" s="54">
        <v>256.52</v>
      </c>
      <c r="H27" s="54">
        <v>256.72000000000003</v>
      </c>
      <c r="I27" s="54">
        <v>269.88</v>
      </c>
      <c r="J27" s="54">
        <v>281.79000000000002</v>
      </c>
      <c r="K27" s="54">
        <v>294.89999999999998</v>
      </c>
      <c r="L27" s="54">
        <v>308.29000000000002</v>
      </c>
      <c r="M27" s="54">
        <v>323.52</v>
      </c>
      <c r="N27" s="54">
        <v>293.72000000000003</v>
      </c>
      <c r="O27" s="54">
        <v>290.27999999999997</v>
      </c>
      <c r="P27" s="54">
        <v>295.16000000000003</v>
      </c>
      <c r="Q27" s="54">
        <v>299.35000000000002</v>
      </c>
      <c r="R27" s="54">
        <v>313.44</v>
      </c>
      <c r="S27" s="54">
        <v>315.37</v>
      </c>
      <c r="T27" s="54">
        <v>322.27999999999997</v>
      </c>
      <c r="U27" s="54">
        <v>324.48</v>
      </c>
      <c r="V27" s="54">
        <v>314.27999999999997</v>
      </c>
      <c r="W27" s="54">
        <v>318.26</v>
      </c>
      <c r="X27" s="54">
        <v>322.56</v>
      </c>
      <c r="Y27" s="54">
        <v>329.93</v>
      </c>
      <c r="Z27" s="54">
        <v>336.2</v>
      </c>
      <c r="AA27" s="54">
        <v>346.58</v>
      </c>
      <c r="AB27" s="54">
        <v>356.46</v>
      </c>
    </row>
    <row r="28" spans="2:28" ht="15.75" x14ac:dyDescent="0.3">
      <c r="B28" s="7" t="s">
        <v>146</v>
      </c>
      <c r="C28" s="7" t="s">
        <v>173</v>
      </c>
      <c r="D28" s="54">
        <v>21.07</v>
      </c>
      <c r="E28" s="54">
        <v>21.4</v>
      </c>
      <c r="F28" s="54">
        <v>21.69</v>
      </c>
      <c r="G28" s="54">
        <v>21.77</v>
      </c>
      <c r="H28" s="54">
        <v>21.77</v>
      </c>
      <c r="I28" s="54">
        <v>22.61</v>
      </c>
      <c r="J28" s="54">
        <v>23.65</v>
      </c>
      <c r="K28" s="54">
        <v>25.29</v>
      </c>
      <c r="L28" s="54">
        <v>26.4</v>
      </c>
      <c r="M28" s="54">
        <v>27.48</v>
      </c>
      <c r="N28" s="54">
        <v>27.68</v>
      </c>
      <c r="O28" s="54">
        <v>26.82</v>
      </c>
      <c r="P28" s="54">
        <v>26.56</v>
      </c>
      <c r="Q28" s="54">
        <v>27.11</v>
      </c>
      <c r="R28" s="54">
        <v>27.54</v>
      </c>
      <c r="S28" s="54">
        <v>28.11</v>
      </c>
      <c r="T28" s="54">
        <v>28.67</v>
      </c>
      <c r="U28" s="54">
        <v>29.32</v>
      </c>
      <c r="V28" s="54">
        <v>30.04</v>
      </c>
      <c r="W28" s="54">
        <v>28.33</v>
      </c>
      <c r="X28" s="54">
        <v>28.71</v>
      </c>
      <c r="Y28" s="54">
        <v>29.56</v>
      </c>
      <c r="Z28" s="54">
        <v>30.62</v>
      </c>
      <c r="AA28" s="54">
        <v>31.73</v>
      </c>
      <c r="AB28" s="54">
        <v>32.39</v>
      </c>
    </row>
    <row r="29" spans="2:28" ht="15.75" x14ac:dyDescent="0.3">
      <c r="B29" s="7" t="s">
        <v>146</v>
      </c>
      <c r="C29" s="7" t="s">
        <v>174</v>
      </c>
      <c r="D29" s="54">
        <v>424.48</v>
      </c>
      <c r="E29" s="54">
        <v>431.22</v>
      </c>
      <c r="F29" s="54">
        <v>468.55</v>
      </c>
      <c r="G29" s="54">
        <v>472.54</v>
      </c>
      <c r="H29" s="54">
        <v>478.64</v>
      </c>
      <c r="I29" s="54">
        <v>488.16</v>
      </c>
      <c r="J29" s="54">
        <v>498</v>
      </c>
      <c r="K29" s="54">
        <v>508.11</v>
      </c>
      <c r="L29" s="54">
        <v>515.77</v>
      </c>
      <c r="M29" s="54">
        <v>520.45000000000005</v>
      </c>
      <c r="N29" s="54">
        <v>530.04999999999995</v>
      </c>
      <c r="O29" s="54">
        <v>538.14</v>
      </c>
      <c r="P29" s="54">
        <v>580.79999999999995</v>
      </c>
      <c r="Q29" s="54">
        <v>626.29</v>
      </c>
      <c r="R29" s="54">
        <v>676.98</v>
      </c>
      <c r="S29" s="54">
        <v>691.11</v>
      </c>
      <c r="T29" s="54">
        <v>703.21</v>
      </c>
      <c r="U29" s="54">
        <v>710.54</v>
      </c>
      <c r="V29" s="54">
        <v>720.51</v>
      </c>
      <c r="W29" s="54">
        <v>729.28</v>
      </c>
      <c r="X29" s="54">
        <v>985.3</v>
      </c>
      <c r="Y29" s="54">
        <v>1008.43</v>
      </c>
      <c r="Z29" s="54">
        <v>1020.69</v>
      </c>
      <c r="AA29" s="54">
        <v>1037.81</v>
      </c>
      <c r="AB29" s="54">
        <v>1061.17</v>
      </c>
    </row>
    <row r="30" spans="2:28" ht="15.75" x14ac:dyDescent="0.3">
      <c r="B30" s="7" t="s">
        <v>146</v>
      </c>
      <c r="C30" s="7" t="s">
        <v>175</v>
      </c>
      <c r="D30" s="54">
        <v>138.15</v>
      </c>
      <c r="E30" s="54">
        <v>126.93</v>
      </c>
      <c r="F30" s="54">
        <v>126.42</v>
      </c>
      <c r="G30" s="54">
        <v>127.67</v>
      </c>
      <c r="H30" s="54">
        <v>127.09</v>
      </c>
      <c r="I30" s="54">
        <v>127.69</v>
      </c>
      <c r="J30" s="54">
        <v>128.19999999999999</v>
      </c>
      <c r="K30" s="54">
        <v>129.1</v>
      </c>
      <c r="L30" s="54">
        <v>129.52000000000001</v>
      </c>
      <c r="M30" s="54">
        <v>129.99</v>
      </c>
      <c r="N30" s="54">
        <v>130.02000000000001</v>
      </c>
      <c r="O30" s="54">
        <v>131.9</v>
      </c>
      <c r="P30" s="54">
        <v>134.24</v>
      </c>
      <c r="Q30" s="54">
        <v>136.38999999999999</v>
      </c>
      <c r="R30" s="54">
        <v>137.22999999999999</v>
      </c>
      <c r="S30" s="54">
        <v>139.91999999999999</v>
      </c>
      <c r="T30" s="54">
        <v>144.02000000000001</v>
      </c>
      <c r="U30" s="54">
        <v>148.19</v>
      </c>
      <c r="V30" s="54">
        <v>151.76</v>
      </c>
      <c r="W30" s="54">
        <v>154.88999999999999</v>
      </c>
      <c r="X30" s="54">
        <v>162.16999999999999</v>
      </c>
      <c r="Y30" s="54">
        <v>170.23</v>
      </c>
      <c r="Z30" s="54">
        <v>175.94</v>
      </c>
      <c r="AA30" s="54">
        <v>182.28</v>
      </c>
      <c r="AB30" s="54">
        <v>188.73</v>
      </c>
    </row>
    <row r="31" spans="2:28" ht="15.75" x14ac:dyDescent="0.3">
      <c r="B31" s="7" t="s">
        <v>146</v>
      </c>
      <c r="C31" s="7" t="s">
        <v>176</v>
      </c>
      <c r="D31" s="54">
        <v>149.08000000000001</v>
      </c>
      <c r="E31" s="54">
        <v>149.56</v>
      </c>
      <c r="F31" s="54">
        <v>150.74</v>
      </c>
      <c r="G31" s="54">
        <v>151.24</v>
      </c>
      <c r="H31" s="54">
        <v>151.65</v>
      </c>
      <c r="I31" s="54">
        <v>153.13</v>
      </c>
      <c r="J31" s="54">
        <v>153.84</v>
      </c>
      <c r="K31" s="54">
        <v>155.15</v>
      </c>
      <c r="L31" s="54">
        <v>154.82</v>
      </c>
      <c r="M31" s="54">
        <v>155.88999999999999</v>
      </c>
      <c r="N31" s="54">
        <v>157.25</v>
      </c>
      <c r="O31" s="54">
        <v>159.85</v>
      </c>
      <c r="P31" s="54">
        <v>162.47999999999999</v>
      </c>
      <c r="Q31" s="54">
        <v>163.51</v>
      </c>
      <c r="R31" s="54">
        <v>165.11</v>
      </c>
      <c r="S31" s="54">
        <v>169.56</v>
      </c>
      <c r="T31" s="54">
        <v>174.38</v>
      </c>
      <c r="U31" s="54">
        <v>179.8</v>
      </c>
      <c r="V31" s="54">
        <v>185.32</v>
      </c>
      <c r="W31" s="54">
        <v>189.52</v>
      </c>
      <c r="X31" s="54">
        <v>199.83</v>
      </c>
      <c r="Y31" s="54">
        <v>208.47</v>
      </c>
      <c r="Z31" s="54">
        <v>218.59</v>
      </c>
      <c r="AA31" s="54">
        <v>226.19</v>
      </c>
      <c r="AB31" s="54">
        <v>236.11</v>
      </c>
    </row>
    <row r="32" spans="2:28" ht="15.75" x14ac:dyDescent="0.3">
      <c r="B32" s="7" t="s">
        <v>147</v>
      </c>
      <c r="C32" s="7" t="s">
        <v>153</v>
      </c>
      <c r="D32" s="54">
        <v>196.45</v>
      </c>
      <c r="E32" s="54">
        <v>198.87</v>
      </c>
      <c r="F32" s="54">
        <v>203.64</v>
      </c>
      <c r="G32" s="54">
        <v>211.98</v>
      </c>
      <c r="H32" s="54">
        <v>213.11</v>
      </c>
      <c r="I32" s="54">
        <v>231.41</v>
      </c>
      <c r="J32" s="54">
        <v>238.09</v>
      </c>
      <c r="K32" s="54">
        <v>254.75</v>
      </c>
      <c r="L32" s="54">
        <v>269.86</v>
      </c>
      <c r="M32" s="54">
        <v>283.10000000000002</v>
      </c>
      <c r="N32" s="54">
        <v>281.14</v>
      </c>
      <c r="O32" s="54">
        <v>282.43</v>
      </c>
      <c r="P32" s="54">
        <v>294.17</v>
      </c>
      <c r="Q32" s="54">
        <v>298.77999999999997</v>
      </c>
      <c r="R32" s="54">
        <v>300.98</v>
      </c>
      <c r="S32" s="54">
        <v>288.58999999999997</v>
      </c>
      <c r="T32" s="54">
        <v>296.45999999999998</v>
      </c>
      <c r="U32" s="54">
        <v>292.79000000000002</v>
      </c>
      <c r="V32" s="54">
        <v>270.2</v>
      </c>
      <c r="W32" s="54">
        <v>268.02999999999997</v>
      </c>
      <c r="X32" s="54">
        <v>277.11</v>
      </c>
      <c r="Y32" s="54">
        <v>288.49</v>
      </c>
      <c r="Z32" s="54">
        <v>285.49</v>
      </c>
      <c r="AA32" s="54">
        <v>298.81</v>
      </c>
      <c r="AB32" s="54">
        <v>297.08</v>
      </c>
    </row>
    <row r="33" spans="2:28" ht="15.75" x14ac:dyDescent="0.3">
      <c r="B33" s="7" t="s">
        <v>147</v>
      </c>
      <c r="C33" s="7" t="s">
        <v>154</v>
      </c>
      <c r="D33" s="54">
        <v>44.37</v>
      </c>
      <c r="E33" s="54">
        <v>45.16</v>
      </c>
      <c r="F33" s="54">
        <v>45.21</v>
      </c>
      <c r="G33" s="54">
        <v>45.8</v>
      </c>
      <c r="H33" s="54">
        <v>46.97</v>
      </c>
      <c r="I33" s="54">
        <v>48.3</v>
      </c>
      <c r="J33" s="54">
        <v>49.99</v>
      </c>
      <c r="K33" s="54">
        <v>51.54</v>
      </c>
      <c r="L33" s="54">
        <v>96.57</v>
      </c>
      <c r="M33" s="54">
        <v>97.72</v>
      </c>
      <c r="N33" s="54">
        <v>98.53</v>
      </c>
      <c r="O33" s="54">
        <v>100.76</v>
      </c>
      <c r="P33" s="54">
        <v>102.29</v>
      </c>
      <c r="Q33" s="54">
        <v>105.12</v>
      </c>
      <c r="R33" s="54">
        <v>106.21</v>
      </c>
      <c r="S33" s="54">
        <v>107.55</v>
      </c>
      <c r="T33" s="54">
        <v>109.55</v>
      </c>
      <c r="U33" s="54">
        <v>111.39</v>
      </c>
      <c r="V33" s="54">
        <v>111.97</v>
      </c>
      <c r="W33" s="54">
        <v>113.15</v>
      </c>
      <c r="X33" s="54">
        <v>114.66</v>
      </c>
      <c r="Y33" s="54">
        <v>116.84</v>
      </c>
      <c r="Z33" s="54">
        <v>118.9</v>
      </c>
      <c r="AA33" s="54">
        <v>122.19</v>
      </c>
      <c r="AB33" s="54">
        <v>124.21</v>
      </c>
    </row>
    <row r="34" spans="2:28" ht="15.75" x14ac:dyDescent="0.3">
      <c r="B34" s="7" t="s">
        <v>147</v>
      </c>
      <c r="C34" s="7" t="s">
        <v>155</v>
      </c>
      <c r="D34" s="54">
        <v>185.33</v>
      </c>
      <c r="E34" s="54">
        <v>187.4</v>
      </c>
      <c r="F34" s="54">
        <v>188.11</v>
      </c>
      <c r="G34" s="54">
        <v>191.35</v>
      </c>
      <c r="H34" s="54">
        <v>195.11</v>
      </c>
      <c r="I34" s="54">
        <v>199.78</v>
      </c>
      <c r="J34" s="54">
        <v>205.67</v>
      </c>
      <c r="K34" s="54">
        <v>211.13</v>
      </c>
      <c r="L34" s="54">
        <v>216.39</v>
      </c>
      <c r="M34" s="54">
        <v>220.44</v>
      </c>
      <c r="N34" s="54">
        <v>227.06</v>
      </c>
      <c r="O34" s="54">
        <v>260.10000000000002</v>
      </c>
      <c r="P34" s="54">
        <v>302.29000000000002</v>
      </c>
      <c r="Q34" s="54">
        <v>338.35</v>
      </c>
      <c r="R34" s="54">
        <v>381.4</v>
      </c>
      <c r="S34" s="54">
        <v>388.78</v>
      </c>
      <c r="T34" s="54">
        <v>436.06</v>
      </c>
      <c r="U34" s="54">
        <v>526.09</v>
      </c>
      <c r="V34" s="54">
        <v>659.06</v>
      </c>
      <c r="W34" s="54">
        <v>824.83</v>
      </c>
      <c r="X34" s="54">
        <v>956.73</v>
      </c>
      <c r="Y34" s="54">
        <v>1053.22</v>
      </c>
      <c r="Z34" s="54">
        <v>1106.5999999999999</v>
      </c>
      <c r="AA34" s="54">
        <v>1118.8900000000001</v>
      </c>
      <c r="AB34" s="54">
        <v>1129.22</v>
      </c>
    </row>
    <row r="35" spans="2:28" ht="15.75" x14ac:dyDescent="0.3">
      <c r="B35" s="7" t="s">
        <v>147</v>
      </c>
      <c r="C35" s="7" t="s">
        <v>156</v>
      </c>
      <c r="D35" s="54">
        <v>227.26</v>
      </c>
      <c r="E35" s="54">
        <v>265.5</v>
      </c>
      <c r="F35" s="54">
        <v>268.43</v>
      </c>
      <c r="G35" s="54">
        <v>272.92</v>
      </c>
      <c r="H35" s="54">
        <v>272.58</v>
      </c>
      <c r="I35" s="54">
        <v>333.5</v>
      </c>
      <c r="J35" s="54">
        <v>333.78</v>
      </c>
      <c r="K35" s="54">
        <v>340.89</v>
      </c>
      <c r="L35" s="54">
        <v>346.54</v>
      </c>
      <c r="M35" s="54">
        <v>352.62</v>
      </c>
      <c r="N35" s="54">
        <v>354.3</v>
      </c>
      <c r="O35" s="54">
        <v>354.22</v>
      </c>
      <c r="P35" s="54">
        <v>363.66</v>
      </c>
      <c r="Q35" s="54">
        <v>370.85</v>
      </c>
      <c r="R35" s="54">
        <v>375.8</v>
      </c>
      <c r="S35" s="54">
        <v>378.05</v>
      </c>
      <c r="T35" s="54">
        <v>379.4</v>
      </c>
      <c r="U35" s="54">
        <v>388.5</v>
      </c>
      <c r="V35" s="54">
        <v>385.34</v>
      </c>
      <c r="W35" s="54">
        <v>384.64</v>
      </c>
      <c r="X35" s="54">
        <v>389.11</v>
      </c>
      <c r="Y35" s="54">
        <v>404.92</v>
      </c>
      <c r="Z35" s="54">
        <v>403.98</v>
      </c>
      <c r="AA35" s="54">
        <v>411.28</v>
      </c>
      <c r="AB35" s="54">
        <v>413.53</v>
      </c>
    </row>
    <row r="36" spans="2:28" ht="15.75" x14ac:dyDescent="0.3">
      <c r="B36" s="7" t="s">
        <v>147</v>
      </c>
      <c r="C36" s="7" t="s">
        <v>157</v>
      </c>
      <c r="D36" s="54">
        <v>64.42</v>
      </c>
      <c r="E36" s="54">
        <v>65.23</v>
      </c>
      <c r="F36" s="54">
        <v>66.92</v>
      </c>
      <c r="G36" s="54">
        <v>67.95</v>
      </c>
      <c r="H36" s="54">
        <v>69.849999999999994</v>
      </c>
      <c r="I36" s="54">
        <v>75.760000000000005</v>
      </c>
      <c r="J36" s="54">
        <v>78.69</v>
      </c>
      <c r="K36" s="54">
        <v>83.89</v>
      </c>
      <c r="L36" s="54">
        <v>85.8</v>
      </c>
      <c r="M36" s="54">
        <v>99.58</v>
      </c>
      <c r="N36" s="54">
        <v>113.14</v>
      </c>
      <c r="O36" s="54">
        <v>122.18</v>
      </c>
      <c r="P36" s="54">
        <v>133.86000000000001</v>
      </c>
      <c r="Q36" s="54">
        <v>144.71</v>
      </c>
      <c r="R36" s="54">
        <v>144.97999999999999</v>
      </c>
      <c r="S36" s="54">
        <v>146.35</v>
      </c>
      <c r="T36" s="54">
        <v>140.97999999999999</v>
      </c>
      <c r="U36" s="54">
        <v>137.61000000000001</v>
      </c>
      <c r="V36" s="54">
        <v>141.36000000000001</v>
      </c>
      <c r="W36" s="54">
        <v>140.83000000000001</v>
      </c>
      <c r="X36" s="54">
        <v>145.97</v>
      </c>
      <c r="Y36" s="54">
        <v>150.27000000000001</v>
      </c>
      <c r="Z36" s="54">
        <v>151.21</v>
      </c>
      <c r="AA36" s="54">
        <v>146.58000000000001</v>
      </c>
      <c r="AB36" s="54">
        <v>148</v>
      </c>
    </row>
    <row r="37" spans="2:28" ht="15.75" x14ac:dyDescent="0.3">
      <c r="B37" s="7" t="s">
        <v>147</v>
      </c>
      <c r="C37" s="7" t="s">
        <v>158</v>
      </c>
      <c r="D37" s="54">
        <v>18.64</v>
      </c>
      <c r="E37" s="54">
        <v>18.850000000000001</v>
      </c>
      <c r="F37" s="54">
        <v>19.05</v>
      </c>
      <c r="G37" s="54">
        <v>18.91</v>
      </c>
      <c r="H37" s="54">
        <v>29.27</v>
      </c>
      <c r="I37" s="54">
        <v>40.21</v>
      </c>
      <c r="J37" s="54">
        <v>51.56</v>
      </c>
      <c r="K37" s="54">
        <v>52.35</v>
      </c>
      <c r="L37" s="54">
        <v>52.55</v>
      </c>
      <c r="M37" s="54">
        <v>53.2</v>
      </c>
      <c r="N37" s="54">
        <v>53.39</v>
      </c>
      <c r="O37" s="54">
        <v>53.29</v>
      </c>
      <c r="P37" s="54">
        <v>54.39</v>
      </c>
      <c r="Q37" s="54">
        <v>54.69</v>
      </c>
      <c r="R37" s="54">
        <v>55.84</v>
      </c>
      <c r="S37" s="54">
        <v>56.49</v>
      </c>
      <c r="T37" s="54">
        <v>57.27</v>
      </c>
      <c r="U37" s="54">
        <v>58.07</v>
      </c>
      <c r="V37" s="54">
        <v>58.59</v>
      </c>
      <c r="W37" s="54">
        <v>58.08</v>
      </c>
      <c r="X37" s="54">
        <v>58.96</v>
      </c>
      <c r="Y37" s="54">
        <v>60.1</v>
      </c>
      <c r="Z37" s="54">
        <v>61.26</v>
      </c>
      <c r="AA37" s="54">
        <v>62.27</v>
      </c>
      <c r="AB37" s="54">
        <v>63.65</v>
      </c>
    </row>
    <row r="38" spans="2:28" ht="15.75" x14ac:dyDescent="0.3">
      <c r="B38" s="7" t="s">
        <v>147</v>
      </c>
      <c r="C38" s="7" t="s">
        <v>159</v>
      </c>
      <c r="D38" s="54">
        <v>401.07</v>
      </c>
      <c r="E38" s="54">
        <v>403.92</v>
      </c>
      <c r="F38" s="54">
        <v>413.7</v>
      </c>
      <c r="G38" s="54">
        <v>418.7</v>
      </c>
      <c r="H38" s="54">
        <v>429.72</v>
      </c>
      <c r="I38" s="54">
        <v>443.01</v>
      </c>
      <c r="J38" s="54">
        <v>489.03</v>
      </c>
      <c r="K38" s="54">
        <v>540.86</v>
      </c>
      <c r="L38" s="54">
        <v>582.66</v>
      </c>
      <c r="M38" s="54">
        <v>615.45000000000005</v>
      </c>
      <c r="N38" s="54">
        <v>677.54</v>
      </c>
      <c r="O38" s="54">
        <v>680.74</v>
      </c>
      <c r="P38" s="54">
        <v>695.82</v>
      </c>
      <c r="Q38" s="54">
        <v>693.64</v>
      </c>
      <c r="R38" s="54">
        <v>751.87</v>
      </c>
      <c r="S38" s="54">
        <v>807.31</v>
      </c>
      <c r="T38" s="54">
        <v>805.28</v>
      </c>
      <c r="U38" s="54">
        <v>812.1</v>
      </c>
      <c r="V38" s="54">
        <v>893.03</v>
      </c>
      <c r="W38" s="54">
        <v>1039.72</v>
      </c>
      <c r="X38" s="54">
        <v>1194.79</v>
      </c>
      <c r="Y38" s="54">
        <v>1304.2</v>
      </c>
      <c r="Z38" s="54">
        <v>1365.37</v>
      </c>
      <c r="AA38" s="54">
        <v>1377.85</v>
      </c>
      <c r="AB38" s="54">
        <v>1400.78</v>
      </c>
    </row>
    <row r="39" spans="2:28" ht="15.75" x14ac:dyDescent="0.3">
      <c r="B39" s="7" t="s">
        <v>147</v>
      </c>
      <c r="C39" s="7" t="s">
        <v>160</v>
      </c>
      <c r="D39" s="54">
        <v>128.59</v>
      </c>
      <c r="E39" s="54">
        <v>130.97</v>
      </c>
      <c r="F39" s="54">
        <v>160.91999999999999</v>
      </c>
      <c r="G39" s="54">
        <v>164.79</v>
      </c>
      <c r="H39" s="54">
        <v>167.44</v>
      </c>
      <c r="I39" s="54">
        <v>173.18</v>
      </c>
      <c r="J39" s="54">
        <v>177.11</v>
      </c>
      <c r="K39" s="54">
        <v>185.93</v>
      </c>
      <c r="L39" s="54">
        <v>195.82</v>
      </c>
      <c r="M39" s="54">
        <v>348.91</v>
      </c>
      <c r="N39" s="54">
        <v>343.12</v>
      </c>
      <c r="O39" s="54">
        <v>351.67</v>
      </c>
      <c r="P39" s="54">
        <v>365.63</v>
      </c>
      <c r="Q39" s="54">
        <v>386.86</v>
      </c>
      <c r="R39" s="54">
        <v>404.74</v>
      </c>
      <c r="S39" s="54">
        <v>399.51</v>
      </c>
      <c r="T39" s="54">
        <v>411.95</v>
      </c>
      <c r="U39" s="54">
        <v>423.89</v>
      </c>
      <c r="V39" s="54">
        <v>422.38</v>
      </c>
      <c r="W39" s="54">
        <v>424.46</v>
      </c>
      <c r="X39" s="54">
        <v>431.02</v>
      </c>
      <c r="Y39" s="54">
        <v>433.11</v>
      </c>
      <c r="Z39" s="54">
        <v>428.72</v>
      </c>
      <c r="AA39" s="54">
        <v>439.71</v>
      </c>
      <c r="AB39" s="54">
        <v>440.57</v>
      </c>
    </row>
    <row r="40" spans="2:28" ht="15.75" x14ac:dyDescent="0.3">
      <c r="B40" s="7" t="s">
        <v>147</v>
      </c>
      <c r="C40" s="7" t="s">
        <v>161</v>
      </c>
      <c r="D40" s="54">
        <v>505.5</v>
      </c>
      <c r="E40" s="54">
        <v>514.22</v>
      </c>
      <c r="F40" s="54">
        <v>506.47</v>
      </c>
      <c r="G40" s="54">
        <v>511.3</v>
      </c>
      <c r="H40" s="54">
        <v>519.86</v>
      </c>
      <c r="I40" s="54">
        <v>535.59</v>
      </c>
      <c r="J40" s="54">
        <v>555.01</v>
      </c>
      <c r="K40" s="54">
        <v>575.44000000000005</v>
      </c>
      <c r="L40" s="54">
        <v>587.57000000000005</v>
      </c>
      <c r="M40" s="54">
        <v>608.76</v>
      </c>
      <c r="N40" s="54">
        <v>628.80999999999995</v>
      </c>
      <c r="O40" s="54">
        <v>632.72</v>
      </c>
      <c r="P40" s="54">
        <v>629.30999999999995</v>
      </c>
      <c r="Q40" s="54">
        <v>641.66999999999996</v>
      </c>
      <c r="R40" s="54">
        <v>651.20000000000005</v>
      </c>
      <c r="S40" s="54">
        <v>638.71</v>
      </c>
      <c r="T40" s="54">
        <v>649.16</v>
      </c>
      <c r="U40" s="54">
        <v>636.17999999999995</v>
      </c>
      <c r="V40" s="54">
        <v>633.36</v>
      </c>
      <c r="W40" s="54">
        <v>633.63</v>
      </c>
      <c r="X40" s="54">
        <v>616.22</v>
      </c>
      <c r="Y40" s="54">
        <v>622.77</v>
      </c>
      <c r="Z40" s="54">
        <v>610.70000000000005</v>
      </c>
      <c r="AA40" s="54">
        <v>636.57000000000005</v>
      </c>
      <c r="AB40" s="54">
        <v>638.97</v>
      </c>
    </row>
    <row r="41" spans="2:28" ht="15.75" x14ac:dyDescent="0.3">
      <c r="B41" s="7" t="s">
        <v>147</v>
      </c>
      <c r="C41" s="7" t="s">
        <v>162</v>
      </c>
      <c r="D41" s="54">
        <v>26.34</v>
      </c>
      <c r="E41" s="54">
        <v>26.55</v>
      </c>
      <c r="F41" s="54">
        <v>27.04</v>
      </c>
      <c r="G41" s="54">
        <v>27.14</v>
      </c>
      <c r="H41" s="54">
        <v>27.6</v>
      </c>
      <c r="I41" s="54">
        <v>28.35</v>
      </c>
      <c r="J41" s="54">
        <v>29.25</v>
      </c>
      <c r="K41" s="54">
        <v>30.64</v>
      </c>
      <c r="L41" s="54">
        <v>31.73</v>
      </c>
      <c r="M41" s="54">
        <v>32.75</v>
      </c>
      <c r="N41" s="54">
        <v>33.28</v>
      </c>
      <c r="O41" s="54">
        <v>32.39</v>
      </c>
      <c r="P41" s="54">
        <v>33.43</v>
      </c>
      <c r="Q41" s="54">
        <v>33.46</v>
      </c>
      <c r="R41" s="54">
        <v>34.450000000000003</v>
      </c>
      <c r="S41" s="54">
        <v>35.340000000000003</v>
      </c>
      <c r="T41" s="54">
        <v>36.17</v>
      </c>
      <c r="U41" s="54">
        <v>36.200000000000003</v>
      </c>
      <c r="V41" s="54">
        <v>37.24</v>
      </c>
      <c r="W41" s="54">
        <v>35.03</v>
      </c>
      <c r="X41" s="54">
        <v>35.15</v>
      </c>
      <c r="Y41" s="54">
        <v>37.1</v>
      </c>
      <c r="Z41" s="54">
        <v>38.99</v>
      </c>
      <c r="AA41" s="54">
        <v>40.33</v>
      </c>
      <c r="AB41" s="54">
        <v>41.76</v>
      </c>
    </row>
    <row r="42" spans="2:28" ht="15.75" x14ac:dyDescent="0.3">
      <c r="B42" s="7" t="s">
        <v>147</v>
      </c>
      <c r="C42" s="7" t="s">
        <v>163</v>
      </c>
      <c r="D42" s="54">
        <v>780.06</v>
      </c>
      <c r="E42" s="54">
        <v>793.71</v>
      </c>
      <c r="F42" s="54">
        <v>797.19</v>
      </c>
      <c r="G42" s="54">
        <v>809.2</v>
      </c>
      <c r="H42" s="54">
        <v>817.26</v>
      </c>
      <c r="I42" s="54">
        <v>842.46</v>
      </c>
      <c r="J42" s="54">
        <v>871.03</v>
      </c>
      <c r="K42" s="54">
        <v>908.28</v>
      </c>
      <c r="L42" s="54">
        <v>935.49</v>
      </c>
      <c r="M42" s="54">
        <v>940.83</v>
      </c>
      <c r="N42" s="54">
        <v>962.67</v>
      </c>
      <c r="O42" s="54">
        <v>976.27</v>
      </c>
      <c r="P42" s="54">
        <v>938.07</v>
      </c>
      <c r="Q42" s="54">
        <v>958.17</v>
      </c>
      <c r="R42" s="54">
        <v>986.89</v>
      </c>
      <c r="S42" s="54">
        <v>935.25</v>
      </c>
      <c r="T42" s="54">
        <v>901.39</v>
      </c>
      <c r="U42" s="54">
        <v>902.81</v>
      </c>
      <c r="V42" s="54">
        <v>893.89</v>
      </c>
      <c r="W42" s="54">
        <v>889.32</v>
      </c>
      <c r="X42" s="54">
        <v>881.65</v>
      </c>
      <c r="Y42" s="54">
        <v>919.54</v>
      </c>
      <c r="Z42" s="54">
        <v>944.44</v>
      </c>
      <c r="AA42" s="54">
        <v>979.58</v>
      </c>
      <c r="AB42" s="54">
        <v>956.35</v>
      </c>
    </row>
    <row r="43" spans="2:28" ht="15.75" x14ac:dyDescent="0.3">
      <c r="B43" s="7" t="s">
        <v>147</v>
      </c>
      <c r="C43" s="7" t="s">
        <v>164</v>
      </c>
      <c r="D43" s="54">
        <v>296</v>
      </c>
      <c r="E43" s="54">
        <v>297.74</v>
      </c>
      <c r="F43" s="54">
        <v>304.82</v>
      </c>
      <c r="G43" s="54">
        <v>313.43</v>
      </c>
      <c r="H43" s="54">
        <v>317.77</v>
      </c>
      <c r="I43" s="54">
        <v>341.96</v>
      </c>
      <c r="J43" s="54">
        <v>355.52</v>
      </c>
      <c r="K43" s="54">
        <v>359.7</v>
      </c>
      <c r="L43" s="54">
        <v>358.92</v>
      </c>
      <c r="M43" s="54">
        <v>379.95</v>
      </c>
      <c r="N43" s="54">
        <v>391.8</v>
      </c>
      <c r="O43" s="54">
        <v>405.88</v>
      </c>
      <c r="P43" s="54">
        <v>423.06</v>
      </c>
      <c r="Q43" s="54">
        <v>424.2</v>
      </c>
      <c r="R43" s="54">
        <v>426.94</v>
      </c>
      <c r="S43" s="54">
        <v>398.05</v>
      </c>
      <c r="T43" s="54">
        <v>412.72</v>
      </c>
      <c r="U43" s="54">
        <v>426.84</v>
      </c>
      <c r="V43" s="54">
        <v>439.74</v>
      </c>
      <c r="W43" s="54">
        <v>450.84</v>
      </c>
      <c r="X43" s="54">
        <v>464.04</v>
      </c>
      <c r="Y43" s="54">
        <v>472.96</v>
      </c>
      <c r="Z43" s="54">
        <v>481.25</v>
      </c>
      <c r="AA43" s="54">
        <v>502.78</v>
      </c>
      <c r="AB43" s="54">
        <v>522.39</v>
      </c>
    </row>
    <row r="44" spans="2:28" ht="15.75" x14ac:dyDescent="0.3">
      <c r="B44" s="7" t="s">
        <v>147</v>
      </c>
      <c r="C44" s="7" t="s">
        <v>165</v>
      </c>
      <c r="D44" s="54">
        <v>826.77</v>
      </c>
      <c r="E44" s="54">
        <v>838.15</v>
      </c>
      <c r="F44" s="54">
        <v>851.2</v>
      </c>
      <c r="G44" s="54">
        <v>871.38</v>
      </c>
      <c r="H44" s="54">
        <v>914.43</v>
      </c>
      <c r="I44" s="54">
        <v>1015.45</v>
      </c>
      <c r="J44" s="54">
        <v>1096.3699999999999</v>
      </c>
      <c r="K44" s="54">
        <v>1197.67</v>
      </c>
      <c r="L44" s="54">
        <v>1343.33</v>
      </c>
      <c r="M44" s="54">
        <v>1487.25</v>
      </c>
      <c r="N44" s="54">
        <v>1561.93</v>
      </c>
      <c r="O44" s="54">
        <v>1630.04</v>
      </c>
      <c r="P44" s="54">
        <v>1710.91</v>
      </c>
      <c r="Q44" s="54">
        <v>1752.14</v>
      </c>
      <c r="R44" s="54">
        <v>1766.38</v>
      </c>
      <c r="S44" s="54">
        <v>1735.3</v>
      </c>
      <c r="T44" s="54">
        <v>1835.04</v>
      </c>
      <c r="U44" s="54">
        <v>1893.52</v>
      </c>
      <c r="V44" s="54">
        <v>1911.68</v>
      </c>
      <c r="W44" s="54">
        <v>1983.19</v>
      </c>
      <c r="X44" s="54">
        <v>2026.76</v>
      </c>
      <c r="Y44" s="54">
        <v>2068.9699999999998</v>
      </c>
      <c r="Z44" s="54">
        <v>2060.71</v>
      </c>
      <c r="AA44" s="54">
        <v>2112.77</v>
      </c>
      <c r="AB44" s="54">
        <v>2107.17</v>
      </c>
    </row>
    <row r="45" spans="2:28" ht="15.75" x14ac:dyDescent="0.3">
      <c r="B45" s="7" t="s">
        <v>147</v>
      </c>
      <c r="C45" s="7" t="s">
        <v>166</v>
      </c>
      <c r="D45" s="54">
        <v>231.34</v>
      </c>
      <c r="E45" s="54">
        <v>233.44</v>
      </c>
      <c r="F45" s="54">
        <v>239.19</v>
      </c>
      <c r="G45" s="54">
        <v>241.79</v>
      </c>
      <c r="H45" s="54">
        <v>313.14999999999998</v>
      </c>
      <c r="I45" s="54">
        <v>407.05</v>
      </c>
      <c r="J45" s="54">
        <v>450.16</v>
      </c>
      <c r="K45" s="54">
        <v>510.85</v>
      </c>
      <c r="L45" s="54">
        <v>629.74</v>
      </c>
      <c r="M45" s="54">
        <v>781.93</v>
      </c>
      <c r="N45" s="54">
        <v>947.27</v>
      </c>
      <c r="O45" s="54">
        <v>988.8</v>
      </c>
      <c r="P45" s="54">
        <v>1031.8699999999999</v>
      </c>
      <c r="Q45" s="54">
        <v>1066.33</v>
      </c>
      <c r="R45" s="54">
        <v>1066.05</v>
      </c>
      <c r="S45" s="54">
        <v>1063.7</v>
      </c>
      <c r="T45" s="54">
        <v>1064.8900000000001</v>
      </c>
      <c r="U45" s="54">
        <v>1074.18</v>
      </c>
      <c r="V45" s="54">
        <v>1082.75</v>
      </c>
      <c r="W45" s="54">
        <v>1091.75</v>
      </c>
      <c r="X45" s="54">
        <v>1106.0899999999999</v>
      </c>
      <c r="Y45" s="54">
        <v>1116.82</v>
      </c>
      <c r="Z45" s="54">
        <v>1124.67</v>
      </c>
      <c r="AA45" s="54">
        <v>1133.73</v>
      </c>
      <c r="AB45" s="54">
        <v>1147.6600000000001</v>
      </c>
    </row>
    <row r="46" spans="2:28" ht="15.75" x14ac:dyDescent="0.3">
      <c r="B46" s="7" t="s">
        <v>147</v>
      </c>
      <c r="C46" s="7" t="s">
        <v>167</v>
      </c>
      <c r="D46" s="54">
        <v>7.36</v>
      </c>
      <c r="E46" s="54">
        <v>7.28</v>
      </c>
      <c r="F46" s="54">
        <v>7.82</v>
      </c>
      <c r="G46" s="54">
        <v>8.0299999999999994</v>
      </c>
      <c r="H46" s="54">
        <v>8.08</v>
      </c>
      <c r="I46" s="54">
        <v>8.6199999999999992</v>
      </c>
      <c r="J46" s="54">
        <v>9.3000000000000007</v>
      </c>
      <c r="K46" s="54">
        <v>9.83</v>
      </c>
      <c r="L46" s="54">
        <v>10.52</v>
      </c>
      <c r="M46" s="54">
        <v>11.13</v>
      </c>
      <c r="N46" s="54">
        <v>11.31</v>
      </c>
      <c r="O46" s="54">
        <v>10.35</v>
      </c>
      <c r="P46" s="54">
        <v>10.59</v>
      </c>
      <c r="Q46" s="54">
        <v>11.15</v>
      </c>
      <c r="R46" s="54">
        <v>11</v>
      </c>
      <c r="S46" s="54">
        <v>10.3</v>
      </c>
      <c r="T46" s="54">
        <v>10.27</v>
      </c>
      <c r="U46" s="54">
        <v>10.44</v>
      </c>
      <c r="V46" s="54">
        <v>10.02</v>
      </c>
      <c r="W46" s="54">
        <v>9</v>
      </c>
      <c r="X46" s="54">
        <v>9.3699999999999992</v>
      </c>
      <c r="Y46" s="54">
        <v>9.69</v>
      </c>
      <c r="Z46" s="54">
        <v>10.28</v>
      </c>
      <c r="AA46" s="54">
        <v>10.29</v>
      </c>
      <c r="AB46" s="54">
        <v>11.45</v>
      </c>
    </row>
    <row r="47" spans="2:28" ht="15.75" x14ac:dyDescent="0.3">
      <c r="B47" s="7" t="s">
        <v>147</v>
      </c>
      <c r="C47" s="7" t="s">
        <v>168</v>
      </c>
      <c r="D47" s="54">
        <v>365.27</v>
      </c>
      <c r="E47" s="54">
        <v>389.68</v>
      </c>
      <c r="F47" s="54">
        <v>388.26</v>
      </c>
      <c r="G47" s="54">
        <v>395.85</v>
      </c>
      <c r="H47" s="54">
        <v>405.5</v>
      </c>
      <c r="I47" s="54">
        <v>440.68</v>
      </c>
      <c r="J47" s="54">
        <v>479.76</v>
      </c>
      <c r="K47" s="54">
        <v>508.09</v>
      </c>
      <c r="L47" s="54">
        <v>532.02</v>
      </c>
      <c r="M47" s="54">
        <v>607.70000000000005</v>
      </c>
      <c r="N47" s="54">
        <v>620.77</v>
      </c>
      <c r="O47" s="54">
        <v>627.21</v>
      </c>
      <c r="P47" s="54">
        <v>605.30999999999995</v>
      </c>
      <c r="Q47" s="54">
        <v>626.98</v>
      </c>
      <c r="R47" s="54">
        <v>650.73</v>
      </c>
      <c r="S47" s="54">
        <v>632.54</v>
      </c>
      <c r="T47" s="54">
        <v>639.89</v>
      </c>
      <c r="U47" s="54">
        <v>681.19</v>
      </c>
      <c r="V47" s="54">
        <v>691.79</v>
      </c>
      <c r="W47" s="54">
        <v>686.15</v>
      </c>
      <c r="X47" s="54">
        <v>672.45</v>
      </c>
      <c r="Y47" s="54">
        <v>708.1</v>
      </c>
      <c r="Z47" s="54">
        <v>731.01</v>
      </c>
      <c r="AA47" s="54">
        <v>747.6</v>
      </c>
      <c r="AB47" s="54">
        <v>759.03</v>
      </c>
    </row>
    <row r="48" spans="2:28" ht="15.75" x14ac:dyDescent="0.3">
      <c r="B48" s="7" t="s">
        <v>147</v>
      </c>
      <c r="C48" s="7" t="s">
        <v>169</v>
      </c>
      <c r="D48" s="54">
        <v>85.89</v>
      </c>
      <c r="E48" s="54">
        <v>215.55</v>
      </c>
      <c r="F48" s="54">
        <v>229.73</v>
      </c>
      <c r="G48" s="54">
        <v>232.29</v>
      </c>
      <c r="H48" s="54">
        <v>234.36</v>
      </c>
      <c r="I48" s="54">
        <v>238.93</v>
      </c>
      <c r="J48" s="54">
        <v>241.72</v>
      </c>
      <c r="K48" s="54">
        <v>244.85</v>
      </c>
      <c r="L48" s="54">
        <v>248.93</v>
      </c>
      <c r="M48" s="54">
        <v>253.06</v>
      </c>
      <c r="N48" s="54">
        <v>254.04</v>
      </c>
      <c r="O48" s="54">
        <v>241.85</v>
      </c>
      <c r="P48" s="54">
        <v>242.33</v>
      </c>
      <c r="Q48" s="54">
        <v>246.79</v>
      </c>
      <c r="R48" s="54">
        <v>248.76</v>
      </c>
      <c r="S48" s="54">
        <v>249.14</v>
      </c>
      <c r="T48" s="54">
        <v>251.06</v>
      </c>
      <c r="U48" s="54">
        <v>252.11</v>
      </c>
      <c r="V48" s="54">
        <v>251.26</v>
      </c>
      <c r="W48" s="54">
        <v>244.11</v>
      </c>
      <c r="X48" s="54">
        <v>248.61</v>
      </c>
      <c r="Y48" s="54">
        <v>253.02</v>
      </c>
      <c r="Z48" s="54">
        <v>255.44</v>
      </c>
      <c r="AA48" s="54">
        <v>261.14</v>
      </c>
      <c r="AB48" s="54">
        <v>265.86</v>
      </c>
    </row>
    <row r="49" spans="2:28" ht="15.75" x14ac:dyDescent="0.3">
      <c r="B49" s="7" t="s">
        <v>147</v>
      </c>
      <c r="C49" s="7" t="s">
        <v>170</v>
      </c>
      <c r="D49" s="54">
        <v>15.93</v>
      </c>
      <c r="E49" s="54">
        <v>16.149999999999999</v>
      </c>
      <c r="F49" s="54">
        <v>16.670000000000002</v>
      </c>
      <c r="G49" s="54">
        <v>16.7</v>
      </c>
      <c r="H49" s="54">
        <v>17.02</v>
      </c>
      <c r="I49" s="54">
        <v>17.78</v>
      </c>
      <c r="J49" s="54">
        <v>18.61</v>
      </c>
      <c r="K49" s="54">
        <v>19.63</v>
      </c>
      <c r="L49" s="54">
        <v>20.69</v>
      </c>
      <c r="M49" s="54">
        <v>21.62</v>
      </c>
      <c r="N49" s="54">
        <v>21.28</v>
      </c>
      <c r="O49" s="54">
        <v>19.61</v>
      </c>
      <c r="P49" s="54">
        <v>20.100000000000001</v>
      </c>
      <c r="Q49" s="54">
        <v>20.55</v>
      </c>
      <c r="R49" s="54">
        <v>21.3</v>
      </c>
      <c r="S49" s="54">
        <v>22.19</v>
      </c>
      <c r="T49" s="54">
        <v>22.56</v>
      </c>
      <c r="U49" s="54">
        <v>22.89</v>
      </c>
      <c r="V49" s="54">
        <v>23</v>
      </c>
      <c r="W49" s="54">
        <v>20.88</v>
      </c>
      <c r="X49" s="54">
        <v>21.84</v>
      </c>
      <c r="Y49" s="54">
        <v>22.76</v>
      </c>
      <c r="Z49" s="54">
        <v>23.36</v>
      </c>
      <c r="AA49" s="54">
        <v>24.41</v>
      </c>
      <c r="AB49" s="54">
        <v>25.26</v>
      </c>
    </row>
    <row r="50" spans="2:28" ht="15.75" x14ac:dyDescent="0.3">
      <c r="B50" s="7" t="s">
        <v>147</v>
      </c>
      <c r="C50" s="7" t="s">
        <v>171</v>
      </c>
      <c r="D50" s="54">
        <v>48.53</v>
      </c>
      <c r="E50" s="54">
        <v>49.02</v>
      </c>
      <c r="F50" s="54">
        <v>50.59</v>
      </c>
      <c r="G50" s="54">
        <v>50.89</v>
      </c>
      <c r="H50" s="54">
        <v>52.14</v>
      </c>
      <c r="I50" s="54">
        <v>54.29</v>
      </c>
      <c r="J50" s="54">
        <v>57.45</v>
      </c>
      <c r="K50" s="54">
        <v>61.14</v>
      </c>
      <c r="L50" s="54">
        <v>64.260000000000005</v>
      </c>
      <c r="M50" s="54">
        <v>66.75</v>
      </c>
      <c r="N50" s="54">
        <v>67.63</v>
      </c>
      <c r="O50" s="54">
        <v>60.35</v>
      </c>
      <c r="P50" s="54">
        <v>62.11</v>
      </c>
      <c r="Q50" s="54">
        <v>61.71</v>
      </c>
      <c r="R50" s="54">
        <v>63.66</v>
      </c>
      <c r="S50" s="54">
        <v>65.849999999999994</v>
      </c>
      <c r="T50" s="54">
        <v>66.8</v>
      </c>
      <c r="U50" s="54">
        <v>67.430000000000007</v>
      </c>
      <c r="V50" s="54">
        <v>69.75</v>
      </c>
      <c r="W50" s="54">
        <v>64.41</v>
      </c>
      <c r="X50" s="54">
        <v>66.569999999999993</v>
      </c>
      <c r="Y50" s="54">
        <v>69.400000000000006</v>
      </c>
      <c r="Z50" s="54">
        <v>71.680000000000007</v>
      </c>
      <c r="AA50" s="54">
        <v>75.959999999999994</v>
      </c>
      <c r="AB50" s="54">
        <v>79.3</v>
      </c>
    </row>
    <row r="51" spans="2:28" ht="15.75" x14ac:dyDescent="0.3">
      <c r="B51" s="7" t="s">
        <v>147</v>
      </c>
      <c r="C51" s="7" t="s">
        <v>172</v>
      </c>
      <c r="D51" s="54">
        <v>249.25</v>
      </c>
      <c r="E51" s="54">
        <v>253.06</v>
      </c>
      <c r="F51" s="54">
        <v>256.58999999999997</v>
      </c>
      <c r="G51" s="54">
        <v>264.19</v>
      </c>
      <c r="H51" s="54">
        <v>265.93</v>
      </c>
      <c r="I51" s="54">
        <v>282.45</v>
      </c>
      <c r="J51" s="54">
        <v>294.07</v>
      </c>
      <c r="K51" s="54">
        <v>298.42</v>
      </c>
      <c r="L51" s="54">
        <v>302.31</v>
      </c>
      <c r="M51" s="54">
        <v>320.3</v>
      </c>
      <c r="N51" s="54">
        <v>326.95</v>
      </c>
      <c r="O51" s="54">
        <v>333.45</v>
      </c>
      <c r="P51" s="54">
        <v>343.85</v>
      </c>
      <c r="Q51" s="54">
        <v>347.37</v>
      </c>
      <c r="R51" s="54">
        <v>359.16</v>
      </c>
      <c r="S51" s="54">
        <v>341.16</v>
      </c>
      <c r="T51" s="54">
        <v>360.74</v>
      </c>
      <c r="U51" s="54">
        <v>377.51</v>
      </c>
      <c r="V51" s="54">
        <v>383.95</v>
      </c>
      <c r="W51" s="54">
        <v>393.86</v>
      </c>
      <c r="X51" s="54">
        <v>404.28</v>
      </c>
      <c r="Y51" s="54">
        <v>415.59</v>
      </c>
      <c r="Z51" s="54">
        <v>421.19</v>
      </c>
      <c r="AA51" s="54">
        <v>427.29</v>
      </c>
      <c r="AB51" s="54">
        <v>441.28</v>
      </c>
    </row>
    <row r="52" spans="2:28" ht="15.75" x14ac:dyDescent="0.3">
      <c r="B52" s="7" t="s">
        <v>147</v>
      </c>
      <c r="C52" s="7" t="s">
        <v>173</v>
      </c>
      <c r="D52" s="54">
        <v>21.26</v>
      </c>
      <c r="E52" s="54">
        <v>21.55</v>
      </c>
      <c r="F52" s="54">
        <v>21.62</v>
      </c>
      <c r="G52" s="54">
        <v>21.76</v>
      </c>
      <c r="H52" s="54">
        <v>22.13</v>
      </c>
      <c r="I52" s="54">
        <v>22.71</v>
      </c>
      <c r="J52" s="54">
        <v>23.62</v>
      </c>
      <c r="K52" s="54">
        <v>25.07</v>
      </c>
      <c r="L52" s="54">
        <v>26.28</v>
      </c>
      <c r="M52" s="54">
        <v>27.54</v>
      </c>
      <c r="N52" s="54">
        <v>28.19</v>
      </c>
      <c r="O52" s="54">
        <v>27.37</v>
      </c>
      <c r="P52" s="54">
        <v>28.53</v>
      </c>
      <c r="Q52" s="54">
        <v>29.55</v>
      </c>
      <c r="R52" s="54">
        <v>30.62</v>
      </c>
      <c r="S52" s="54">
        <v>31.63</v>
      </c>
      <c r="T52" s="54">
        <v>32.26</v>
      </c>
      <c r="U52" s="54">
        <v>32.840000000000003</v>
      </c>
      <c r="V52" s="54">
        <v>33.33</v>
      </c>
      <c r="W52" s="54">
        <v>31.44</v>
      </c>
      <c r="X52" s="54">
        <v>32.08</v>
      </c>
      <c r="Y52" s="54">
        <v>33.549999999999997</v>
      </c>
      <c r="Z52" s="54">
        <v>34.49</v>
      </c>
      <c r="AA52" s="54">
        <v>36.18</v>
      </c>
      <c r="AB52" s="54">
        <v>37.6</v>
      </c>
    </row>
    <row r="53" spans="2:28" ht="15.75" x14ac:dyDescent="0.3">
      <c r="B53" s="7" t="s">
        <v>147</v>
      </c>
      <c r="C53" s="7" t="s">
        <v>174</v>
      </c>
      <c r="D53" s="54">
        <v>427</v>
      </c>
      <c r="E53" s="54">
        <v>436.06</v>
      </c>
      <c r="F53" s="54">
        <v>475.98</v>
      </c>
      <c r="G53" s="54">
        <v>482.81</v>
      </c>
      <c r="H53" s="54">
        <v>499.1</v>
      </c>
      <c r="I53" s="54">
        <v>510.03</v>
      </c>
      <c r="J53" s="54">
        <v>533.08000000000004</v>
      </c>
      <c r="K53" s="54">
        <v>583.17999999999995</v>
      </c>
      <c r="L53" s="54">
        <v>652.01</v>
      </c>
      <c r="M53" s="54">
        <v>683.21</v>
      </c>
      <c r="N53" s="54">
        <v>699.47</v>
      </c>
      <c r="O53" s="54">
        <v>714.56</v>
      </c>
      <c r="P53" s="54">
        <v>729.27</v>
      </c>
      <c r="Q53" s="54">
        <v>744.47</v>
      </c>
      <c r="R53" s="54">
        <v>859.92</v>
      </c>
      <c r="S53" s="54">
        <v>880.71</v>
      </c>
      <c r="T53" s="54">
        <v>1136.1300000000001</v>
      </c>
      <c r="U53" s="54">
        <v>1148.46</v>
      </c>
      <c r="V53" s="54">
        <v>1164.52</v>
      </c>
      <c r="W53" s="54">
        <v>1180.69</v>
      </c>
      <c r="X53" s="54">
        <v>1207.48</v>
      </c>
      <c r="Y53" s="54">
        <v>1232.49</v>
      </c>
      <c r="Z53" s="54">
        <v>1251.52</v>
      </c>
      <c r="AA53" s="54">
        <v>1274.55</v>
      </c>
      <c r="AB53" s="54">
        <v>1301.72</v>
      </c>
    </row>
    <row r="54" spans="2:28" ht="15.75" x14ac:dyDescent="0.3">
      <c r="B54" s="7" t="s">
        <v>147</v>
      </c>
      <c r="C54" s="7" t="s">
        <v>175</v>
      </c>
      <c r="D54" s="54">
        <v>138.19999999999999</v>
      </c>
      <c r="E54" s="54">
        <v>126.89</v>
      </c>
      <c r="F54" s="54">
        <v>126.67</v>
      </c>
      <c r="G54" s="54">
        <v>127.89</v>
      </c>
      <c r="H54" s="54">
        <v>127.69</v>
      </c>
      <c r="I54" s="54">
        <v>128.51</v>
      </c>
      <c r="J54" s="54">
        <v>129.15</v>
      </c>
      <c r="K54" s="54">
        <v>130.07</v>
      </c>
      <c r="L54" s="54">
        <v>130.53</v>
      </c>
      <c r="M54" s="54">
        <v>142.19</v>
      </c>
      <c r="N54" s="54">
        <v>155.69</v>
      </c>
      <c r="O54" s="54">
        <v>173.13</v>
      </c>
      <c r="P54" s="54">
        <v>191.11</v>
      </c>
      <c r="Q54" s="54">
        <v>209.81</v>
      </c>
      <c r="R54" s="54">
        <v>215.78</v>
      </c>
      <c r="S54" s="54">
        <v>220.4</v>
      </c>
      <c r="T54" s="54">
        <v>225.73</v>
      </c>
      <c r="U54" s="54">
        <v>233.07</v>
      </c>
      <c r="V54" s="54">
        <v>238.21</v>
      </c>
      <c r="W54" s="54">
        <v>243.05</v>
      </c>
      <c r="X54" s="54">
        <v>249.92</v>
      </c>
      <c r="Y54" s="54">
        <v>257.45</v>
      </c>
      <c r="Z54" s="54">
        <v>262.18</v>
      </c>
      <c r="AA54" s="54">
        <v>266.92</v>
      </c>
      <c r="AB54" s="54">
        <v>273.83</v>
      </c>
    </row>
    <row r="55" spans="2:28" ht="15.75" x14ac:dyDescent="0.3">
      <c r="B55" s="7" t="s">
        <v>147</v>
      </c>
      <c r="C55" s="7" t="s">
        <v>176</v>
      </c>
      <c r="D55" s="54">
        <v>149.22999999999999</v>
      </c>
      <c r="E55" s="54">
        <v>149.84</v>
      </c>
      <c r="F55" s="54">
        <v>151.21</v>
      </c>
      <c r="G55" s="54">
        <v>151.74</v>
      </c>
      <c r="H55" s="54">
        <v>152.44</v>
      </c>
      <c r="I55" s="54">
        <v>154.09</v>
      </c>
      <c r="J55" s="54">
        <v>154.94</v>
      </c>
      <c r="K55" s="54">
        <v>156.4</v>
      </c>
      <c r="L55" s="54">
        <v>156.11000000000001</v>
      </c>
      <c r="M55" s="54">
        <v>157.32</v>
      </c>
      <c r="N55" s="54">
        <v>161.49</v>
      </c>
      <c r="O55" s="54">
        <v>171.11</v>
      </c>
      <c r="P55" s="54">
        <v>180.67</v>
      </c>
      <c r="Q55" s="54">
        <v>188.74</v>
      </c>
      <c r="R55" s="54">
        <v>197.22</v>
      </c>
      <c r="S55" s="54">
        <v>204.23</v>
      </c>
      <c r="T55" s="54">
        <v>211.57</v>
      </c>
      <c r="U55" s="54">
        <v>219.97</v>
      </c>
      <c r="V55" s="54">
        <v>228.71</v>
      </c>
      <c r="W55" s="54">
        <v>235.62</v>
      </c>
      <c r="X55" s="54">
        <v>245.08</v>
      </c>
      <c r="Y55" s="54">
        <v>252.61</v>
      </c>
      <c r="Z55" s="54">
        <v>261.94</v>
      </c>
      <c r="AA55" s="54">
        <v>268.08999999999997</v>
      </c>
      <c r="AB55" s="54">
        <v>276.89999999999998</v>
      </c>
    </row>
    <row r="56" spans="2:28" ht="15.75" x14ac:dyDescent="0.3">
      <c r="B56" s="7" t="s">
        <v>148</v>
      </c>
      <c r="C56" s="7" t="s">
        <v>153</v>
      </c>
      <c r="D56" s="54">
        <v>193.18</v>
      </c>
      <c r="E56" s="54">
        <v>200.65</v>
      </c>
      <c r="F56" s="54">
        <v>207.81</v>
      </c>
      <c r="G56" s="54">
        <v>218.19</v>
      </c>
      <c r="H56" s="54">
        <v>212.01</v>
      </c>
      <c r="I56" s="54">
        <v>231.28</v>
      </c>
      <c r="J56" s="54">
        <v>232.1</v>
      </c>
      <c r="K56" s="54">
        <v>253.32</v>
      </c>
      <c r="L56" s="54">
        <v>277.77</v>
      </c>
      <c r="M56" s="54">
        <v>297.44</v>
      </c>
      <c r="N56" s="54">
        <v>300.24</v>
      </c>
      <c r="O56" s="54">
        <v>307.8</v>
      </c>
      <c r="P56" s="54">
        <v>282.86</v>
      </c>
      <c r="Q56" s="54">
        <v>290.77</v>
      </c>
      <c r="R56" s="54">
        <v>305.64999999999998</v>
      </c>
      <c r="S56" s="54">
        <v>306.5</v>
      </c>
      <c r="T56" s="54">
        <v>317.27999999999997</v>
      </c>
      <c r="U56" s="54">
        <v>328.07</v>
      </c>
      <c r="V56" s="54">
        <v>299.55</v>
      </c>
      <c r="W56" s="54">
        <v>293.27999999999997</v>
      </c>
      <c r="X56" s="54">
        <v>271</v>
      </c>
      <c r="Y56" s="54">
        <v>281.60000000000002</v>
      </c>
      <c r="Z56" s="54">
        <v>277.68</v>
      </c>
      <c r="AA56" s="54">
        <v>286.48</v>
      </c>
      <c r="AB56" s="54">
        <v>305.94</v>
      </c>
    </row>
    <row r="57" spans="2:28" ht="15.75" x14ac:dyDescent="0.3">
      <c r="B57" s="7" t="s">
        <v>148</v>
      </c>
      <c r="C57" s="7" t="s">
        <v>154</v>
      </c>
      <c r="D57" s="54">
        <v>44.36</v>
      </c>
      <c r="E57" s="54">
        <v>45.23</v>
      </c>
      <c r="F57" s="54">
        <v>46.09</v>
      </c>
      <c r="G57" s="54">
        <v>46.74</v>
      </c>
      <c r="H57" s="54">
        <v>153.59</v>
      </c>
      <c r="I57" s="54">
        <v>155.11000000000001</v>
      </c>
      <c r="J57" s="54">
        <v>158.02000000000001</v>
      </c>
      <c r="K57" s="54">
        <v>160.41999999999999</v>
      </c>
      <c r="L57" s="54">
        <v>164.56</v>
      </c>
      <c r="M57" s="54">
        <v>167.73</v>
      </c>
      <c r="N57" s="54">
        <v>169.7</v>
      </c>
      <c r="O57" s="54">
        <v>170.79</v>
      </c>
      <c r="P57" s="54">
        <v>173.23</v>
      </c>
      <c r="Q57" s="54">
        <v>174.22</v>
      </c>
      <c r="R57" s="54">
        <v>176.01</v>
      </c>
      <c r="S57" s="54">
        <v>177.51</v>
      </c>
      <c r="T57" s="54">
        <v>180.62</v>
      </c>
      <c r="U57" s="54">
        <v>181.74</v>
      </c>
      <c r="V57" s="54">
        <v>184.16</v>
      </c>
      <c r="W57" s="54">
        <v>185.58</v>
      </c>
      <c r="X57" s="54">
        <v>187.4</v>
      </c>
      <c r="Y57" s="54">
        <v>189.04</v>
      </c>
      <c r="Z57" s="54">
        <v>188.12</v>
      </c>
      <c r="AA57" s="54">
        <v>190.34</v>
      </c>
      <c r="AB57" s="54">
        <v>193.13</v>
      </c>
    </row>
    <row r="58" spans="2:28" ht="15.75" x14ac:dyDescent="0.3">
      <c r="B58" s="7" t="s">
        <v>148</v>
      </c>
      <c r="C58" s="7" t="s">
        <v>155</v>
      </c>
      <c r="D58" s="54">
        <v>186.19</v>
      </c>
      <c r="E58" s="54">
        <v>187.49</v>
      </c>
      <c r="F58" s="54">
        <v>189.15</v>
      </c>
      <c r="G58" s="54">
        <v>193.19</v>
      </c>
      <c r="H58" s="54">
        <v>198.06</v>
      </c>
      <c r="I58" s="54">
        <v>203.65</v>
      </c>
      <c r="J58" s="54">
        <v>216.15</v>
      </c>
      <c r="K58" s="54">
        <v>230.03</v>
      </c>
      <c r="L58" s="54">
        <v>244.62</v>
      </c>
      <c r="M58" s="54">
        <v>332.3</v>
      </c>
      <c r="N58" s="54">
        <v>412.99</v>
      </c>
      <c r="O58" s="54">
        <v>481.98</v>
      </c>
      <c r="P58" s="54">
        <v>529.1</v>
      </c>
      <c r="Q58" s="54">
        <v>539.65</v>
      </c>
      <c r="R58" s="54">
        <v>591.15</v>
      </c>
      <c r="S58" s="54">
        <v>644.92999999999995</v>
      </c>
      <c r="T58" s="54">
        <v>697.33</v>
      </c>
      <c r="U58" s="54">
        <v>790.17</v>
      </c>
      <c r="V58" s="54">
        <v>890.16</v>
      </c>
      <c r="W58" s="54">
        <v>1037.42</v>
      </c>
      <c r="X58" s="54">
        <v>1239.24</v>
      </c>
      <c r="Y58" s="54">
        <v>1396.48</v>
      </c>
      <c r="Z58" s="54">
        <v>1557.36</v>
      </c>
      <c r="AA58" s="54">
        <v>1719.18</v>
      </c>
      <c r="AB58" s="54">
        <v>1878.42</v>
      </c>
    </row>
    <row r="59" spans="2:28" ht="15.75" x14ac:dyDescent="0.3">
      <c r="B59" s="7" t="s">
        <v>148</v>
      </c>
      <c r="C59" s="7" t="s">
        <v>156</v>
      </c>
      <c r="D59" s="54">
        <v>228.19</v>
      </c>
      <c r="E59" s="54">
        <v>321.56</v>
      </c>
      <c r="F59" s="54">
        <v>322.60000000000002</v>
      </c>
      <c r="G59" s="54">
        <v>327.27999999999997</v>
      </c>
      <c r="H59" s="54">
        <v>322.75</v>
      </c>
      <c r="I59" s="54">
        <v>331.75</v>
      </c>
      <c r="J59" s="54">
        <v>335.88</v>
      </c>
      <c r="K59" s="54">
        <v>349.94</v>
      </c>
      <c r="L59" s="54">
        <v>365.83</v>
      </c>
      <c r="M59" s="54">
        <v>394.06</v>
      </c>
      <c r="N59" s="54">
        <v>400.9</v>
      </c>
      <c r="O59" s="54">
        <v>411.16</v>
      </c>
      <c r="P59" s="54">
        <v>403.12</v>
      </c>
      <c r="Q59" s="54">
        <v>401.93</v>
      </c>
      <c r="R59" s="54">
        <v>412.96</v>
      </c>
      <c r="S59" s="54">
        <v>418.13</v>
      </c>
      <c r="T59" s="54">
        <v>428.39</v>
      </c>
      <c r="U59" s="54">
        <v>437.75</v>
      </c>
      <c r="V59" s="54">
        <v>426.85</v>
      </c>
      <c r="W59" s="54">
        <v>427.87</v>
      </c>
      <c r="X59" s="54">
        <v>425.69</v>
      </c>
      <c r="Y59" s="54">
        <v>442.54</v>
      </c>
      <c r="Z59" s="54">
        <v>451.08</v>
      </c>
      <c r="AA59" s="54">
        <v>457.43</v>
      </c>
      <c r="AB59" s="54">
        <v>470.58</v>
      </c>
    </row>
    <row r="60" spans="2:28" ht="15.75" x14ac:dyDescent="0.3">
      <c r="B60" s="7" t="s">
        <v>148</v>
      </c>
      <c r="C60" s="7" t="s">
        <v>157</v>
      </c>
      <c r="D60" s="54">
        <v>64.260000000000005</v>
      </c>
      <c r="E60" s="54">
        <v>66.28</v>
      </c>
      <c r="F60" s="54">
        <v>67.430000000000007</v>
      </c>
      <c r="G60" s="54">
        <v>69.290000000000006</v>
      </c>
      <c r="H60" s="54">
        <v>71.08</v>
      </c>
      <c r="I60" s="54">
        <v>84.29</v>
      </c>
      <c r="J60" s="54">
        <v>98.18</v>
      </c>
      <c r="K60" s="54">
        <v>114.63</v>
      </c>
      <c r="L60" s="54">
        <v>130.83000000000001</v>
      </c>
      <c r="M60" s="54">
        <v>146.94</v>
      </c>
      <c r="N60" s="54">
        <v>155.71</v>
      </c>
      <c r="O60" s="54">
        <v>164.8</v>
      </c>
      <c r="P60" s="54">
        <v>177.25</v>
      </c>
      <c r="Q60" s="54">
        <v>188.36</v>
      </c>
      <c r="R60" s="54">
        <v>201.58</v>
      </c>
      <c r="S60" s="54">
        <v>203.3</v>
      </c>
      <c r="T60" s="54">
        <v>203.32</v>
      </c>
      <c r="U60" s="54">
        <v>204.95</v>
      </c>
      <c r="V60" s="54">
        <v>204.83</v>
      </c>
      <c r="W60" s="54">
        <v>202.73</v>
      </c>
      <c r="X60" s="54">
        <v>204.47</v>
      </c>
      <c r="Y60" s="54">
        <v>209.65</v>
      </c>
      <c r="Z60" s="54">
        <v>212.62</v>
      </c>
      <c r="AA60" s="54">
        <v>210.24</v>
      </c>
      <c r="AB60" s="54">
        <v>217.09</v>
      </c>
    </row>
    <row r="61" spans="2:28" ht="15.75" x14ac:dyDescent="0.3">
      <c r="B61" s="7" t="s">
        <v>148</v>
      </c>
      <c r="C61" s="7" t="s">
        <v>158</v>
      </c>
      <c r="D61" s="54">
        <v>49.68</v>
      </c>
      <c r="E61" s="54">
        <v>50.45</v>
      </c>
      <c r="F61" s="54">
        <v>50.54</v>
      </c>
      <c r="G61" s="54">
        <v>50.66</v>
      </c>
      <c r="H61" s="54">
        <v>50.81</v>
      </c>
      <c r="I61" s="54">
        <v>51.27</v>
      </c>
      <c r="J61" s="54">
        <v>52.77</v>
      </c>
      <c r="K61" s="54">
        <v>53.85</v>
      </c>
      <c r="L61" s="54">
        <v>55.59</v>
      </c>
      <c r="M61" s="54">
        <v>57.25</v>
      </c>
      <c r="N61" s="54">
        <v>58.16</v>
      </c>
      <c r="O61" s="54">
        <v>57.74</v>
      </c>
      <c r="P61" s="54">
        <v>58.58</v>
      </c>
      <c r="Q61" s="54">
        <v>59.13</v>
      </c>
      <c r="R61" s="54">
        <v>59.46</v>
      </c>
      <c r="S61" s="54">
        <v>60.42</v>
      </c>
      <c r="T61" s="54">
        <v>61.53</v>
      </c>
      <c r="U61" s="54">
        <v>62.73</v>
      </c>
      <c r="V61" s="54">
        <v>63.27</v>
      </c>
      <c r="W61" s="54">
        <v>63.81</v>
      </c>
      <c r="X61" s="54">
        <v>64.33</v>
      </c>
      <c r="Y61" s="54">
        <v>65.099999999999994</v>
      </c>
      <c r="Z61" s="54">
        <v>66.3</v>
      </c>
      <c r="AA61" s="54">
        <v>66.400000000000006</v>
      </c>
      <c r="AB61" s="54">
        <v>67.81</v>
      </c>
    </row>
    <row r="62" spans="2:28" ht="15.75" x14ac:dyDescent="0.3">
      <c r="B62" s="7" t="s">
        <v>148</v>
      </c>
      <c r="C62" s="7" t="s">
        <v>159</v>
      </c>
      <c r="D62" s="54">
        <v>402.88</v>
      </c>
      <c r="E62" s="54">
        <v>411.87</v>
      </c>
      <c r="F62" s="54">
        <v>422.34</v>
      </c>
      <c r="G62" s="54">
        <v>429.65</v>
      </c>
      <c r="H62" s="54">
        <v>440.38</v>
      </c>
      <c r="I62" s="54">
        <v>450.3</v>
      </c>
      <c r="J62" s="54">
        <v>500.11</v>
      </c>
      <c r="K62" s="54">
        <v>597.13</v>
      </c>
      <c r="L62" s="54">
        <v>692.06</v>
      </c>
      <c r="M62" s="54">
        <v>750.26</v>
      </c>
      <c r="N62" s="54">
        <v>760.26</v>
      </c>
      <c r="O62" s="54">
        <v>789.22</v>
      </c>
      <c r="P62" s="54">
        <v>809.2</v>
      </c>
      <c r="Q62" s="54">
        <v>841.31</v>
      </c>
      <c r="R62" s="54">
        <v>894.24</v>
      </c>
      <c r="S62" s="54">
        <v>937.74</v>
      </c>
      <c r="T62" s="54">
        <v>949.91</v>
      </c>
      <c r="U62" s="54">
        <v>1040.47</v>
      </c>
      <c r="V62" s="54">
        <v>1184.3599999999999</v>
      </c>
      <c r="W62" s="54">
        <v>1381.46</v>
      </c>
      <c r="X62" s="54">
        <v>1525.42</v>
      </c>
      <c r="Y62" s="54">
        <v>1634.01</v>
      </c>
      <c r="Z62" s="54">
        <v>1694.98</v>
      </c>
      <c r="AA62" s="54">
        <v>1712.13</v>
      </c>
      <c r="AB62" s="54">
        <v>1734.61</v>
      </c>
    </row>
    <row r="63" spans="2:28" ht="15.75" x14ac:dyDescent="0.3">
      <c r="B63" s="7" t="s">
        <v>148</v>
      </c>
      <c r="C63" s="7" t="s">
        <v>160</v>
      </c>
      <c r="D63" s="54">
        <v>128.66</v>
      </c>
      <c r="E63" s="54">
        <v>132.66999999999999</v>
      </c>
      <c r="F63" s="54">
        <v>163.57</v>
      </c>
      <c r="G63" s="54">
        <v>174.56</v>
      </c>
      <c r="H63" s="54">
        <v>175.95</v>
      </c>
      <c r="I63" s="54">
        <v>185.79</v>
      </c>
      <c r="J63" s="54">
        <v>206.88</v>
      </c>
      <c r="K63" s="54">
        <v>232.25</v>
      </c>
      <c r="L63" s="54">
        <v>255.72</v>
      </c>
      <c r="M63" s="54">
        <v>399.75</v>
      </c>
      <c r="N63" s="54">
        <v>403.2</v>
      </c>
      <c r="O63" s="54">
        <v>407.05</v>
      </c>
      <c r="P63" s="54">
        <v>426.19</v>
      </c>
      <c r="Q63" s="54">
        <v>434.89</v>
      </c>
      <c r="R63" s="54">
        <v>442.04</v>
      </c>
      <c r="S63" s="54">
        <v>440.49</v>
      </c>
      <c r="T63" s="54">
        <v>451.51</v>
      </c>
      <c r="U63" s="54">
        <v>457.89</v>
      </c>
      <c r="V63" s="54">
        <v>455.34</v>
      </c>
      <c r="W63" s="54">
        <v>449.71</v>
      </c>
      <c r="X63" s="54">
        <v>458.43</v>
      </c>
      <c r="Y63" s="54">
        <v>461.6</v>
      </c>
      <c r="Z63" s="54">
        <v>478.37</v>
      </c>
      <c r="AA63" s="54">
        <v>485.38</v>
      </c>
      <c r="AB63" s="54">
        <v>488.1</v>
      </c>
    </row>
    <row r="64" spans="2:28" ht="15.75" x14ac:dyDescent="0.3">
      <c r="B64" s="7" t="s">
        <v>148</v>
      </c>
      <c r="C64" s="7" t="s">
        <v>161</v>
      </c>
      <c r="D64" s="54">
        <v>487.35</v>
      </c>
      <c r="E64" s="54">
        <v>503.18</v>
      </c>
      <c r="F64" s="54">
        <v>517.13</v>
      </c>
      <c r="G64" s="54">
        <v>529.79999999999995</v>
      </c>
      <c r="H64" s="54">
        <v>540.6</v>
      </c>
      <c r="I64" s="54">
        <v>562.80999999999995</v>
      </c>
      <c r="J64" s="54">
        <v>590.72</v>
      </c>
      <c r="K64" s="54">
        <v>591.76</v>
      </c>
      <c r="L64" s="54">
        <v>615.26</v>
      </c>
      <c r="M64" s="54">
        <v>649.94000000000005</v>
      </c>
      <c r="N64" s="54">
        <v>672.13</v>
      </c>
      <c r="O64" s="54">
        <v>679.72</v>
      </c>
      <c r="P64" s="54">
        <v>688.23</v>
      </c>
      <c r="Q64" s="54">
        <v>691.58</v>
      </c>
      <c r="R64" s="54">
        <v>684.4</v>
      </c>
      <c r="S64" s="54">
        <v>678.7</v>
      </c>
      <c r="T64" s="54">
        <v>692.45</v>
      </c>
      <c r="U64" s="54">
        <v>700.56</v>
      </c>
      <c r="V64" s="54">
        <v>681.89</v>
      </c>
      <c r="W64" s="54">
        <v>672.61</v>
      </c>
      <c r="X64" s="54">
        <v>663.58</v>
      </c>
      <c r="Y64" s="54">
        <v>676.43</v>
      </c>
      <c r="Z64" s="54">
        <v>690.37</v>
      </c>
      <c r="AA64" s="54">
        <v>714.07</v>
      </c>
      <c r="AB64" s="54">
        <v>742.71</v>
      </c>
    </row>
    <row r="65" spans="2:28" ht="15.75" x14ac:dyDescent="0.3">
      <c r="B65" s="7" t="s">
        <v>148</v>
      </c>
      <c r="C65" s="7" t="s">
        <v>162</v>
      </c>
      <c r="D65" s="54">
        <v>26.37</v>
      </c>
      <c r="E65" s="54">
        <v>26.18</v>
      </c>
      <c r="F65" s="54">
        <v>26.7</v>
      </c>
      <c r="G65" s="54">
        <v>27.19</v>
      </c>
      <c r="H65" s="54">
        <v>27.79</v>
      </c>
      <c r="I65" s="54">
        <v>28.65</v>
      </c>
      <c r="J65" s="54">
        <v>29.97</v>
      </c>
      <c r="K65" s="54">
        <v>31.18</v>
      </c>
      <c r="L65" s="54">
        <v>33.57</v>
      </c>
      <c r="M65" s="54">
        <v>35.57</v>
      </c>
      <c r="N65" s="54">
        <v>37.130000000000003</v>
      </c>
      <c r="O65" s="54">
        <v>35.549999999999997</v>
      </c>
      <c r="P65" s="54">
        <v>36.979999999999997</v>
      </c>
      <c r="Q65" s="54">
        <v>36.46</v>
      </c>
      <c r="R65" s="54">
        <v>36.979999999999997</v>
      </c>
      <c r="S65" s="54">
        <v>38.6</v>
      </c>
      <c r="T65" s="54">
        <v>40.380000000000003</v>
      </c>
      <c r="U65" s="54">
        <v>41.97</v>
      </c>
      <c r="V65" s="54">
        <v>43.38</v>
      </c>
      <c r="W65" s="54">
        <v>42.24</v>
      </c>
      <c r="X65" s="54">
        <v>43.66</v>
      </c>
      <c r="Y65" s="54">
        <v>44.6</v>
      </c>
      <c r="Z65" s="54">
        <v>45.52</v>
      </c>
      <c r="AA65" s="54">
        <v>46.4</v>
      </c>
      <c r="AB65" s="54">
        <v>47.8</v>
      </c>
    </row>
    <row r="66" spans="2:28" ht="15.75" x14ac:dyDescent="0.3">
      <c r="B66" s="7" t="s">
        <v>148</v>
      </c>
      <c r="C66" s="7" t="s">
        <v>163</v>
      </c>
      <c r="D66" s="54">
        <v>772.66</v>
      </c>
      <c r="E66" s="54">
        <v>789.15</v>
      </c>
      <c r="F66" s="54">
        <v>817.2</v>
      </c>
      <c r="G66" s="54">
        <v>839.64</v>
      </c>
      <c r="H66" s="54">
        <v>853.11</v>
      </c>
      <c r="I66" s="54">
        <v>886.33</v>
      </c>
      <c r="J66" s="54">
        <v>920.21</v>
      </c>
      <c r="K66" s="54">
        <v>941.18</v>
      </c>
      <c r="L66" s="54">
        <v>955.02</v>
      </c>
      <c r="M66" s="54">
        <v>957.21</v>
      </c>
      <c r="N66" s="54">
        <v>992.83</v>
      </c>
      <c r="O66" s="54">
        <v>1001.48</v>
      </c>
      <c r="P66" s="54">
        <v>1000.28</v>
      </c>
      <c r="Q66" s="54">
        <v>1025.8499999999999</v>
      </c>
      <c r="R66" s="54">
        <v>1025.74</v>
      </c>
      <c r="S66" s="54">
        <v>1018.98</v>
      </c>
      <c r="T66" s="54">
        <v>1038</v>
      </c>
      <c r="U66" s="54">
        <v>1055.83</v>
      </c>
      <c r="V66" s="54">
        <v>1044.96</v>
      </c>
      <c r="W66" s="54">
        <v>1070.3900000000001</v>
      </c>
      <c r="X66" s="54">
        <v>1008.79</v>
      </c>
      <c r="Y66" s="54">
        <v>1002.92</v>
      </c>
      <c r="Z66" s="54">
        <v>1020.79</v>
      </c>
      <c r="AA66" s="54">
        <v>1068.3499999999999</v>
      </c>
      <c r="AB66" s="54">
        <v>1108.78</v>
      </c>
    </row>
    <row r="67" spans="2:28" ht="15.75" x14ac:dyDescent="0.3">
      <c r="B67" s="7" t="s">
        <v>148</v>
      </c>
      <c r="C67" s="7" t="s">
        <v>164</v>
      </c>
      <c r="D67" s="54">
        <v>297.06</v>
      </c>
      <c r="E67" s="54">
        <v>302.23</v>
      </c>
      <c r="F67" s="54">
        <v>311.32</v>
      </c>
      <c r="G67" s="54">
        <v>327.94</v>
      </c>
      <c r="H67" s="54">
        <v>322.55</v>
      </c>
      <c r="I67" s="54">
        <v>345.73</v>
      </c>
      <c r="J67" s="54">
        <v>369.8</v>
      </c>
      <c r="K67" s="54">
        <v>397.73</v>
      </c>
      <c r="L67" s="54">
        <v>423.72</v>
      </c>
      <c r="M67" s="54">
        <v>469.34</v>
      </c>
      <c r="N67" s="54">
        <v>458.76</v>
      </c>
      <c r="O67" s="54">
        <v>441.7</v>
      </c>
      <c r="P67" s="54">
        <v>464.7</v>
      </c>
      <c r="Q67" s="54">
        <v>483.43</v>
      </c>
      <c r="R67" s="54">
        <v>498.68</v>
      </c>
      <c r="S67" s="54">
        <v>494.6</v>
      </c>
      <c r="T67" s="54">
        <v>519.47</v>
      </c>
      <c r="U67" s="54">
        <v>532.9</v>
      </c>
      <c r="V67" s="54">
        <v>548.04</v>
      </c>
      <c r="W67" s="54">
        <v>556.21</v>
      </c>
      <c r="X67" s="54">
        <v>557.70000000000005</v>
      </c>
      <c r="Y67" s="54">
        <v>569.61</v>
      </c>
      <c r="Z67" s="54">
        <v>588.13</v>
      </c>
      <c r="AA67" s="54">
        <v>624.91</v>
      </c>
      <c r="AB67" s="54">
        <v>641.96</v>
      </c>
    </row>
    <row r="68" spans="2:28" ht="15.75" x14ac:dyDescent="0.3">
      <c r="B68" s="7" t="s">
        <v>148</v>
      </c>
      <c r="C68" s="7" t="s">
        <v>165</v>
      </c>
      <c r="D68" s="54">
        <v>822.87</v>
      </c>
      <c r="E68" s="54">
        <v>842.51</v>
      </c>
      <c r="F68" s="54">
        <v>864.35</v>
      </c>
      <c r="G68" s="54">
        <v>897.08</v>
      </c>
      <c r="H68" s="54">
        <v>1044.3599999999999</v>
      </c>
      <c r="I68" s="54">
        <v>1163.95</v>
      </c>
      <c r="J68" s="54">
        <v>1309.77</v>
      </c>
      <c r="K68" s="54">
        <v>1478.66</v>
      </c>
      <c r="L68" s="54">
        <v>1639.46</v>
      </c>
      <c r="M68" s="54">
        <v>1834.84</v>
      </c>
      <c r="N68" s="54">
        <v>1907.38</v>
      </c>
      <c r="O68" s="54">
        <v>1962.9</v>
      </c>
      <c r="P68" s="54">
        <v>2058.7399999999998</v>
      </c>
      <c r="Q68" s="54">
        <v>2153.3200000000002</v>
      </c>
      <c r="R68" s="54">
        <v>2222.3000000000002</v>
      </c>
      <c r="S68" s="54">
        <v>2281.3200000000002</v>
      </c>
      <c r="T68" s="54">
        <v>2365.69</v>
      </c>
      <c r="U68" s="54">
        <v>2429.6</v>
      </c>
      <c r="V68" s="54">
        <v>2436.87</v>
      </c>
      <c r="W68" s="54">
        <v>2466.86</v>
      </c>
      <c r="X68" s="54">
        <v>2529.42</v>
      </c>
      <c r="Y68" s="54">
        <v>2575.92</v>
      </c>
      <c r="Z68" s="54">
        <v>2635.22</v>
      </c>
      <c r="AA68" s="54">
        <v>2694.88</v>
      </c>
      <c r="AB68" s="54">
        <v>2707.85</v>
      </c>
    </row>
    <row r="69" spans="2:28" ht="15.75" x14ac:dyDescent="0.3">
      <c r="B69" s="7" t="s">
        <v>148</v>
      </c>
      <c r="C69" s="7" t="s">
        <v>166</v>
      </c>
      <c r="D69" s="54">
        <v>232.92</v>
      </c>
      <c r="E69" s="54">
        <v>251.1</v>
      </c>
      <c r="F69" s="54">
        <v>304.10000000000002</v>
      </c>
      <c r="G69" s="54">
        <v>390.44</v>
      </c>
      <c r="H69" s="54">
        <v>488.81</v>
      </c>
      <c r="I69" s="54">
        <v>582.44000000000005</v>
      </c>
      <c r="J69" s="54">
        <v>626</v>
      </c>
      <c r="K69" s="54">
        <v>681.12</v>
      </c>
      <c r="L69" s="54">
        <v>810.59</v>
      </c>
      <c r="M69" s="54">
        <v>942.42</v>
      </c>
      <c r="N69" s="54">
        <v>1071.3</v>
      </c>
      <c r="O69" s="54">
        <v>1073.47</v>
      </c>
      <c r="P69" s="54">
        <v>1078.3599999999999</v>
      </c>
      <c r="Q69" s="54">
        <v>1095.8499999999999</v>
      </c>
      <c r="R69" s="54">
        <v>1106.55</v>
      </c>
      <c r="S69" s="54">
        <v>1129.32</v>
      </c>
      <c r="T69" s="54">
        <v>1133</v>
      </c>
      <c r="U69" s="54">
        <v>1148.94</v>
      </c>
      <c r="V69" s="54">
        <v>1169.5</v>
      </c>
      <c r="W69" s="54">
        <v>1181.78</v>
      </c>
      <c r="X69" s="54">
        <v>1202.58</v>
      </c>
      <c r="Y69" s="54">
        <v>1211.1199999999999</v>
      </c>
      <c r="Z69" s="54">
        <v>1218.6300000000001</v>
      </c>
      <c r="AA69" s="54">
        <v>1231.28</v>
      </c>
      <c r="AB69" s="54">
        <v>1243.01</v>
      </c>
    </row>
    <row r="70" spans="2:28" ht="15.75" x14ac:dyDescent="0.3">
      <c r="B70" s="7" t="s">
        <v>148</v>
      </c>
      <c r="C70" s="7" t="s">
        <v>167</v>
      </c>
      <c r="D70" s="54">
        <v>7.43</v>
      </c>
      <c r="E70" s="54">
        <v>16.440000000000001</v>
      </c>
      <c r="F70" s="54">
        <v>17.03</v>
      </c>
      <c r="G70" s="54">
        <v>16.95</v>
      </c>
      <c r="H70" s="54">
        <v>17.399999999999999</v>
      </c>
      <c r="I70" s="54">
        <v>18.02</v>
      </c>
      <c r="J70" s="54">
        <v>18.260000000000002</v>
      </c>
      <c r="K70" s="54">
        <v>18.899999999999999</v>
      </c>
      <c r="L70" s="54">
        <v>19.52</v>
      </c>
      <c r="M70" s="54">
        <v>20.21</v>
      </c>
      <c r="N70" s="54">
        <v>20.51</v>
      </c>
      <c r="O70" s="54">
        <v>19.079999999999998</v>
      </c>
      <c r="P70" s="54">
        <v>19.149999999999999</v>
      </c>
      <c r="Q70" s="54">
        <v>20.059999999999999</v>
      </c>
      <c r="R70" s="54">
        <v>19.43</v>
      </c>
      <c r="S70" s="54">
        <v>19.79</v>
      </c>
      <c r="T70" s="54">
        <v>19.62</v>
      </c>
      <c r="U70" s="54">
        <v>20.03</v>
      </c>
      <c r="V70" s="54">
        <v>20.059999999999999</v>
      </c>
      <c r="W70" s="54">
        <v>18.88</v>
      </c>
      <c r="X70" s="54">
        <v>19.22</v>
      </c>
      <c r="Y70" s="54">
        <v>19.350000000000001</v>
      </c>
      <c r="Z70" s="54">
        <v>19.47</v>
      </c>
      <c r="AA70" s="54">
        <v>20.27</v>
      </c>
      <c r="AB70" s="54">
        <v>20.18</v>
      </c>
    </row>
    <row r="71" spans="2:28" ht="15.75" x14ac:dyDescent="0.3">
      <c r="B71" s="7" t="s">
        <v>148</v>
      </c>
      <c r="C71" s="7" t="s">
        <v>168</v>
      </c>
      <c r="D71" s="54">
        <v>357.25</v>
      </c>
      <c r="E71" s="54">
        <v>388.09</v>
      </c>
      <c r="F71" s="54">
        <v>405.83</v>
      </c>
      <c r="G71" s="54">
        <v>485.71</v>
      </c>
      <c r="H71" s="54">
        <v>499.88</v>
      </c>
      <c r="I71" s="54">
        <v>543.28</v>
      </c>
      <c r="J71" s="54">
        <v>581.66999999999996</v>
      </c>
      <c r="K71" s="54">
        <v>591.76</v>
      </c>
      <c r="L71" s="54">
        <v>602.73</v>
      </c>
      <c r="M71" s="54">
        <v>619.09</v>
      </c>
      <c r="N71" s="54">
        <v>645.97</v>
      </c>
      <c r="O71" s="54">
        <v>682.73</v>
      </c>
      <c r="P71" s="54">
        <v>695.94</v>
      </c>
      <c r="Q71" s="54">
        <v>721</v>
      </c>
      <c r="R71" s="54">
        <v>731.26</v>
      </c>
      <c r="S71" s="54">
        <v>735.77</v>
      </c>
      <c r="T71" s="54">
        <v>755.57</v>
      </c>
      <c r="U71" s="54">
        <v>760.02</v>
      </c>
      <c r="V71" s="54">
        <v>775.69</v>
      </c>
      <c r="W71" s="54">
        <v>802.29</v>
      </c>
      <c r="X71" s="54">
        <v>718.63</v>
      </c>
      <c r="Y71" s="54">
        <v>720.51</v>
      </c>
      <c r="Z71" s="54">
        <v>733.45</v>
      </c>
      <c r="AA71" s="54">
        <v>779.68</v>
      </c>
      <c r="AB71" s="54">
        <v>808.89</v>
      </c>
    </row>
    <row r="72" spans="2:28" ht="15.75" x14ac:dyDescent="0.3">
      <c r="B72" s="7" t="s">
        <v>148</v>
      </c>
      <c r="C72" s="7" t="s">
        <v>169</v>
      </c>
      <c r="D72" s="54">
        <v>87.02</v>
      </c>
      <c r="E72" s="54">
        <v>225.35</v>
      </c>
      <c r="F72" s="54">
        <v>242.9</v>
      </c>
      <c r="G72" s="54">
        <v>246.62</v>
      </c>
      <c r="H72" s="54">
        <v>244.98</v>
      </c>
      <c r="I72" s="54">
        <v>250.93</v>
      </c>
      <c r="J72" s="54">
        <v>256.95</v>
      </c>
      <c r="K72" s="54">
        <v>262.73</v>
      </c>
      <c r="L72" s="54">
        <v>267.33</v>
      </c>
      <c r="M72" s="54">
        <v>276.32</v>
      </c>
      <c r="N72" s="54">
        <v>281.5</v>
      </c>
      <c r="O72" s="54">
        <v>257.76</v>
      </c>
      <c r="P72" s="54">
        <v>261.25</v>
      </c>
      <c r="Q72" s="54">
        <v>264.95</v>
      </c>
      <c r="R72" s="54">
        <v>265.5</v>
      </c>
      <c r="S72" s="54">
        <v>272.91000000000003</v>
      </c>
      <c r="T72" s="54">
        <v>271.99</v>
      </c>
      <c r="U72" s="54">
        <v>276.98</v>
      </c>
      <c r="V72" s="54">
        <v>280.02</v>
      </c>
      <c r="W72" s="54">
        <v>276.36</v>
      </c>
      <c r="X72" s="54">
        <v>281.55</v>
      </c>
      <c r="Y72" s="54">
        <v>279.05</v>
      </c>
      <c r="Z72" s="54">
        <v>281.8</v>
      </c>
      <c r="AA72" s="54">
        <v>289.63</v>
      </c>
      <c r="AB72" s="54">
        <v>290.12</v>
      </c>
    </row>
    <row r="73" spans="2:28" ht="15.75" x14ac:dyDescent="0.3">
      <c r="B73" s="7" t="s">
        <v>148</v>
      </c>
      <c r="C73" s="7" t="s">
        <v>170</v>
      </c>
      <c r="D73" s="54">
        <v>15.78</v>
      </c>
      <c r="E73" s="54">
        <v>15.71</v>
      </c>
      <c r="F73" s="54">
        <v>16.12</v>
      </c>
      <c r="G73" s="54">
        <v>16.440000000000001</v>
      </c>
      <c r="H73" s="54">
        <v>16.88</v>
      </c>
      <c r="I73" s="54">
        <v>17.739999999999998</v>
      </c>
      <c r="J73" s="54">
        <v>19.03</v>
      </c>
      <c r="K73" s="54">
        <v>19.39</v>
      </c>
      <c r="L73" s="54">
        <v>20.440000000000001</v>
      </c>
      <c r="M73" s="54">
        <v>21.83</v>
      </c>
      <c r="N73" s="54">
        <v>22.76</v>
      </c>
      <c r="O73" s="54">
        <v>20.38</v>
      </c>
      <c r="P73" s="54">
        <v>21.3</v>
      </c>
      <c r="Q73" s="54">
        <v>21.96</v>
      </c>
      <c r="R73" s="54">
        <v>21.75</v>
      </c>
      <c r="S73" s="54">
        <v>22.66</v>
      </c>
      <c r="T73" s="54">
        <v>24.14</v>
      </c>
      <c r="U73" s="54">
        <v>24.76</v>
      </c>
      <c r="V73" s="54">
        <v>25.49</v>
      </c>
      <c r="W73" s="54">
        <v>23.45</v>
      </c>
      <c r="X73" s="54">
        <v>24.77</v>
      </c>
      <c r="Y73" s="54">
        <v>25.57</v>
      </c>
      <c r="Z73" s="54">
        <v>26.28</v>
      </c>
      <c r="AA73" s="54">
        <v>27.41</v>
      </c>
      <c r="AB73" s="54">
        <v>28.28</v>
      </c>
    </row>
    <row r="74" spans="2:28" ht="15.75" x14ac:dyDescent="0.3">
      <c r="B74" s="7" t="s">
        <v>148</v>
      </c>
      <c r="C74" s="7" t="s">
        <v>171</v>
      </c>
      <c r="D74" s="54">
        <v>48.53</v>
      </c>
      <c r="E74" s="54">
        <v>47.58</v>
      </c>
      <c r="F74" s="54">
        <v>49.06</v>
      </c>
      <c r="G74" s="54">
        <v>50.46</v>
      </c>
      <c r="H74" s="54">
        <v>51.81</v>
      </c>
      <c r="I74" s="54">
        <v>54.51</v>
      </c>
      <c r="J74" s="54">
        <v>58.89</v>
      </c>
      <c r="K74" s="54">
        <v>59.59</v>
      </c>
      <c r="L74" s="54">
        <v>64.66</v>
      </c>
      <c r="M74" s="54">
        <v>68.930000000000007</v>
      </c>
      <c r="N74" s="54">
        <v>71.67</v>
      </c>
      <c r="O74" s="54">
        <v>63.76</v>
      </c>
      <c r="P74" s="54">
        <v>67.010000000000005</v>
      </c>
      <c r="Q74" s="54">
        <v>66.599999999999994</v>
      </c>
      <c r="R74" s="54">
        <v>66.73</v>
      </c>
      <c r="S74" s="54">
        <v>70.02</v>
      </c>
      <c r="T74" s="54">
        <v>74.98</v>
      </c>
      <c r="U74" s="54">
        <v>76.92</v>
      </c>
      <c r="V74" s="54">
        <v>79.63</v>
      </c>
      <c r="W74" s="54">
        <v>77.39</v>
      </c>
      <c r="X74" s="54">
        <v>80.87</v>
      </c>
      <c r="Y74" s="54">
        <v>85.44</v>
      </c>
      <c r="Z74" s="54">
        <v>87.87</v>
      </c>
      <c r="AA74" s="54">
        <v>92.54</v>
      </c>
      <c r="AB74" s="54">
        <v>94.95</v>
      </c>
    </row>
    <row r="75" spans="2:28" ht="15.75" x14ac:dyDescent="0.3">
      <c r="B75" s="7" t="s">
        <v>148</v>
      </c>
      <c r="C75" s="7" t="s">
        <v>172</v>
      </c>
      <c r="D75" s="54">
        <v>248.61</v>
      </c>
      <c r="E75" s="54">
        <v>254.94</v>
      </c>
      <c r="F75" s="54">
        <v>260.64999999999998</v>
      </c>
      <c r="G75" s="54">
        <v>271.79000000000002</v>
      </c>
      <c r="H75" s="54">
        <v>266.3</v>
      </c>
      <c r="I75" s="54">
        <v>276.27999999999997</v>
      </c>
      <c r="J75" s="54">
        <v>294.06</v>
      </c>
      <c r="K75" s="54">
        <v>320.45999999999998</v>
      </c>
      <c r="L75" s="54">
        <v>335.1</v>
      </c>
      <c r="M75" s="54">
        <v>370.37</v>
      </c>
      <c r="N75" s="54">
        <v>330.88</v>
      </c>
      <c r="O75" s="54">
        <v>334.01</v>
      </c>
      <c r="P75" s="54">
        <v>354.28</v>
      </c>
      <c r="Q75" s="54">
        <v>362.7</v>
      </c>
      <c r="R75" s="54">
        <v>368.25</v>
      </c>
      <c r="S75" s="54">
        <v>387.52</v>
      </c>
      <c r="T75" s="54">
        <v>402.68</v>
      </c>
      <c r="U75" s="54">
        <v>410.78</v>
      </c>
      <c r="V75" s="54">
        <v>419.48</v>
      </c>
      <c r="W75" s="54">
        <v>424.13</v>
      </c>
      <c r="X75" s="54">
        <v>441.09</v>
      </c>
      <c r="Y75" s="54">
        <v>454.7</v>
      </c>
      <c r="Z75" s="54">
        <v>460.4</v>
      </c>
      <c r="AA75" s="54">
        <v>486.4</v>
      </c>
      <c r="AB75" s="54">
        <v>490.96</v>
      </c>
    </row>
    <row r="76" spans="2:28" ht="15.75" x14ac:dyDescent="0.3">
      <c r="B76" s="7" t="s">
        <v>148</v>
      </c>
      <c r="C76" s="7" t="s">
        <v>173</v>
      </c>
      <c r="D76" s="54">
        <v>21.23</v>
      </c>
      <c r="E76" s="54">
        <v>21.4</v>
      </c>
      <c r="F76" s="54">
        <v>21.99</v>
      </c>
      <c r="G76" s="54">
        <v>22.42</v>
      </c>
      <c r="H76" s="54">
        <v>23.02</v>
      </c>
      <c r="I76" s="54">
        <v>24.11</v>
      </c>
      <c r="J76" s="54">
        <v>25.71</v>
      </c>
      <c r="K76" s="54">
        <v>25.89</v>
      </c>
      <c r="L76" s="54">
        <v>27.38</v>
      </c>
      <c r="M76" s="54">
        <v>29.41</v>
      </c>
      <c r="N76" s="54">
        <v>31.15</v>
      </c>
      <c r="O76" s="54">
        <v>29.89</v>
      </c>
      <c r="P76" s="54">
        <v>31.36</v>
      </c>
      <c r="Q76" s="54">
        <v>32.64</v>
      </c>
      <c r="R76" s="54">
        <v>32.67</v>
      </c>
      <c r="S76" s="54">
        <v>34.15</v>
      </c>
      <c r="T76" s="54">
        <v>36.159999999999997</v>
      </c>
      <c r="U76" s="54">
        <v>36.979999999999997</v>
      </c>
      <c r="V76" s="54">
        <v>38.14</v>
      </c>
      <c r="W76" s="54">
        <v>36.21</v>
      </c>
      <c r="X76" s="54">
        <v>37.71</v>
      </c>
      <c r="Y76" s="54">
        <v>38.979999999999997</v>
      </c>
      <c r="Z76" s="54">
        <v>40.409999999999997</v>
      </c>
      <c r="AA76" s="54">
        <v>42.2</v>
      </c>
      <c r="AB76" s="54">
        <v>43.51</v>
      </c>
    </row>
    <row r="77" spans="2:28" ht="15.75" x14ac:dyDescent="0.3">
      <c r="B77" s="7" t="s">
        <v>148</v>
      </c>
      <c r="C77" s="7" t="s">
        <v>174</v>
      </c>
      <c r="D77" s="54">
        <v>1009.61</v>
      </c>
      <c r="E77" s="54">
        <v>1032.03</v>
      </c>
      <c r="F77" s="54">
        <v>1102.08</v>
      </c>
      <c r="G77" s="54">
        <v>1156.72</v>
      </c>
      <c r="H77" s="54">
        <v>1363.47</v>
      </c>
      <c r="I77" s="54">
        <v>1413.53</v>
      </c>
      <c r="J77" s="54">
        <v>1515.09</v>
      </c>
      <c r="K77" s="54">
        <v>1571.92</v>
      </c>
      <c r="L77" s="54">
        <v>1658.28</v>
      </c>
      <c r="M77" s="54">
        <v>1773.59</v>
      </c>
      <c r="N77" s="54">
        <v>2082.44</v>
      </c>
      <c r="O77" s="54">
        <v>2154.38</v>
      </c>
      <c r="P77" s="54">
        <v>2233.42</v>
      </c>
      <c r="Q77" s="54">
        <v>2294.38</v>
      </c>
      <c r="R77" s="54">
        <v>2500.6</v>
      </c>
      <c r="S77" s="54">
        <v>2550.52</v>
      </c>
      <c r="T77" s="54">
        <v>2645.46</v>
      </c>
      <c r="U77" s="54">
        <v>2730.41</v>
      </c>
      <c r="V77" s="54">
        <v>2831.78</v>
      </c>
      <c r="W77" s="54">
        <v>2917.88</v>
      </c>
      <c r="X77" s="54">
        <v>2991.14</v>
      </c>
      <c r="Y77" s="54">
        <v>3060.85</v>
      </c>
      <c r="Z77" s="54">
        <v>3105.51</v>
      </c>
      <c r="AA77" s="54">
        <v>3142.43</v>
      </c>
      <c r="AB77" s="54">
        <v>3212.17</v>
      </c>
    </row>
    <row r="78" spans="2:28" ht="15.75" x14ac:dyDescent="0.3">
      <c r="B78" s="7" t="s">
        <v>148</v>
      </c>
      <c r="C78" s="7" t="s">
        <v>175</v>
      </c>
      <c r="D78" s="54">
        <v>138.65</v>
      </c>
      <c r="E78" s="54">
        <v>127.61</v>
      </c>
      <c r="F78" s="54">
        <v>127.66</v>
      </c>
      <c r="G78" s="54">
        <v>129.11000000000001</v>
      </c>
      <c r="H78" s="54">
        <v>151.43</v>
      </c>
      <c r="I78" s="54">
        <v>175.11</v>
      </c>
      <c r="J78" s="54">
        <v>210.55</v>
      </c>
      <c r="K78" s="54">
        <v>245.74</v>
      </c>
      <c r="L78" s="54">
        <v>280.91000000000003</v>
      </c>
      <c r="M78" s="54">
        <v>290.06</v>
      </c>
      <c r="N78" s="54">
        <v>296.33</v>
      </c>
      <c r="O78" s="54">
        <v>297.74</v>
      </c>
      <c r="P78" s="54">
        <v>303.27999999999997</v>
      </c>
      <c r="Q78" s="54">
        <v>309.2</v>
      </c>
      <c r="R78" s="54">
        <v>327.39999999999998</v>
      </c>
      <c r="S78" s="54">
        <v>344.16</v>
      </c>
      <c r="T78" s="54">
        <v>361.71</v>
      </c>
      <c r="U78" s="54">
        <v>378.82</v>
      </c>
      <c r="V78" s="54">
        <v>396.3</v>
      </c>
      <c r="W78" s="54">
        <v>400.37</v>
      </c>
      <c r="X78" s="54">
        <v>404.17</v>
      </c>
      <c r="Y78" s="54">
        <v>405.8</v>
      </c>
      <c r="Z78" s="54">
        <v>409.91</v>
      </c>
      <c r="AA78" s="54">
        <v>411.64</v>
      </c>
      <c r="AB78" s="54">
        <v>412.69</v>
      </c>
    </row>
    <row r="79" spans="2:28" ht="15.75" x14ac:dyDescent="0.3">
      <c r="B79" s="7" t="s">
        <v>148</v>
      </c>
      <c r="C79" s="7" t="s">
        <v>176</v>
      </c>
      <c r="D79" s="54">
        <v>149.56</v>
      </c>
      <c r="E79" s="54">
        <v>150.5</v>
      </c>
      <c r="F79" s="54">
        <v>152.22</v>
      </c>
      <c r="G79" s="54">
        <v>153.03</v>
      </c>
      <c r="H79" s="54">
        <v>154.12</v>
      </c>
      <c r="I79" s="54">
        <v>156.66999999999999</v>
      </c>
      <c r="J79" s="54">
        <v>169.18</v>
      </c>
      <c r="K79" s="54">
        <v>182.53</v>
      </c>
      <c r="L79" s="54">
        <v>197.45</v>
      </c>
      <c r="M79" s="54">
        <v>213.86</v>
      </c>
      <c r="N79" s="54">
        <v>221.29</v>
      </c>
      <c r="O79" s="54">
        <v>230.91</v>
      </c>
      <c r="P79" s="54">
        <v>240.34</v>
      </c>
      <c r="Q79" s="54">
        <v>248.04</v>
      </c>
      <c r="R79" s="54">
        <v>255.56</v>
      </c>
      <c r="S79" s="54">
        <v>262.13</v>
      </c>
      <c r="T79" s="54">
        <v>269.38</v>
      </c>
      <c r="U79" s="54">
        <v>277.69</v>
      </c>
      <c r="V79" s="54">
        <v>286.3</v>
      </c>
      <c r="W79" s="54">
        <v>292.67</v>
      </c>
      <c r="X79" s="54">
        <v>302.22000000000003</v>
      </c>
      <c r="Y79" s="54">
        <v>307.06</v>
      </c>
      <c r="Z79" s="54">
        <v>314.13</v>
      </c>
      <c r="AA79" s="54">
        <v>314.57</v>
      </c>
      <c r="AB79" s="54">
        <v>318.14</v>
      </c>
    </row>
    <row r="81" spans="2:28" ht="18" x14ac:dyDescent="0.25">
      <c r="B81" s="12" t="s">
        <v>177</v>
      </c>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x14ac:dyDescent="0.25">
      <c r="B82" s="58" t="s">
        <v>144</v>
      </c>
    </row>
    <row r="83" spans="2:28" ht="15.75" x14ac:dyDescent="0.3">
      <c r="B83" s="30" t="s">
        <v>145</v>
      </c>
      <c r="C83" s="30" t="s">
        <v>152</v>
      </c>
      <c r="D83" s="13">
        <v>2026</v>
      </c>
      <c r="E83" s="13">
        <v>2027</v>
      </c>
      <c r="F83" s="13">
        <v>2028</v>
      </c>
      <c r="G83" s="13">
        <v>2029</v>
      </c>
      <c r="H83" s="13">
        <v>2030</v>
      </c>
      <c r="I83" s="13">
        <v>2031</v>
      </c>
      <c r="J83" s="13">
        <v>2032</v>
      </c>
      <c r="K83" s="13">
        <v>2033</v>
      </c>
      <c r="L83" s="13">
        <v>2034</v>
      </c>
      <c r="M83" s="13">
        <v>2035</v>
      </c>
      <c r="N83" s="13">
        <v>2036</v>
      </c>
      <c r="O83" s="13">
        <v>2037</v>
      </c>
      <c r="P83" s="13">
        <v>2038</v>
      </c>
      <c r="Q83" s="13">
        <v>2039</v>
      </c>
      <c r="R83" s="13">
        <v>2040</v>
      </c>
      <c r="S83" s="13">
        <v>2041</v>
      </c>
      <c r="T83" s="13">
        <v>2042</v>
      </c>
      <c r="U83" s="13">
        <v>2043</v>
      </c>
      <c r="V83" s="13">
        <v>2044</v>
      </c>
      <c r="W83" s="13">
        <v>2045</v>
      </c>
      <c r="X83" s="13">
        <v>2046</v>
      </c>
      <c r="Y83" s="13">
        <v>2047</v>
      </c>
      <c r="Z83" s="13">
        <v>2048</v>
      </c>
      <c r="AA83" s="13">
        <v>2049</v>
      </c>
      <c r="AB83" s="13">
        <v>2050</v>
      </c>
    </row>
    <row r="84" spans="2:28" ht="15.75" x14ac:dyDescent="0.3">
      <c r="B84" s="7" t="s">
        <v>146</v>
      </c>
      <c r="C84" s="7" t="s">
        <v>153</v>
      </c>
      <c r="D84" s="54">
        <v>-74.790000000000006</v>
      </c>
      <c r="E84" s="54">
        <v>-76.84</v>
      </c>
      <c r="F84" s="54">
        <v>-76.98</v>
      </c>
      <c r="G84" s="54">
        <v>-77.72</v>
      </c>
      <c r="H84" s="54">
        <v>-84.45</v>
      </c>
      <c r="I84" s="54">
        <v>-86.93</v>
      </c>
      <c r="J84" s="54">
        <v>-100.23</v>
      </c>
      <c r="K84" s="54">
        <v>-103.3</v>
      </c>
      <c r="L84" s="54">
        <v>-111.24</v>
      </c>
      <c r="M84" s="54">
        <v>-113.54</v>
      </c>
      <c r="N84" s="54">
        <v>-131.72</v>
      </c>
      <c r="O84" s="54">
        <v>-169.89</v>
      </c>
      <c r="P84" s="54">
        <v>-182.83</v>
      </c>
      <c r="Q84" s="54">
        <v>-226.16</v>
      </c>
      <c r="R84" s="54">
        <v>-242.75</v>
      </c>
      <c r="S84" s="54">
        <v>-260.04000000000002</v>
      </c>
      <c r="T84" s="54">
        <v>-284.37</v>
      </c>
      <c r="U84" s="54">
        <v>-295.35000000000002</v>
      </c>
      <c r="V84" s="54">
        <v>-350.48</v>
      </c>
      <c r="W84" s="54">
        <v>-387.11</v>
      </c>
      <c r="X84" s="54">
        <v>-396.64</v>
      </c>
      <c r="Y84" s="54">
        <v>-405.16</v>
      </c>
      <c r="Z84" s="54">
        <v>-417.56</v>
      </c>
      <c r="AA84" s="54">
        <v>-433.32</v>
      </c>
      <c r="AB84" s="54">
        <v>-447.74</v>
      </c>
    </row>
    <row r="85" spans="2:28" ht="15.75" x14ac:dyDescent="0.3">
      <c r="B85" s="7" t="s">
        <v>146</v>
      </c>
      <c r="C85" s="7" t="s">
        <v>154</v>
      </c>
      <c r="D85" s="54">
        <v>11</v>
      </c>
      <c r="E85" s="54">
        <v>9.49</v>
      </c>
      <c r="F85" s="54">
        <v>9.56</v>
      </c>
      <c r="G85" s="54">
        <v>9.56</v>
      </c>
      <c r="H85" s="54">
        <v>8.68</v>
      </c>
      <c r="I85" s="54">
        <v>8.4</v>
      </c>
      <c r="J85" s="54">
        <v>8.15</v>
      </c>
      <c r="K85" s="54">
        <v>7.7</v>
      </c>
      <c r="L85" s="54">
        <v>7.63</v>
      </c>
      <c r="M85" s="54">
        <v>5.21</v>
      </c>
      <c r="N85" s="54">
        <v>4.2699999999999996</v>
      </c>
      <c r="O85" s="54">
        <v>0.02</v>
      </c>
      <c r="P85" s="54">
        <v>-0.63</v>
      </c>
      <c r="Q85" s="54">
        <v>-3.72</v>
      </c>
      <c r="R85" s="54">
        <v>-6.09</v>
      </c>
      <c r="S85" s="54">
        <v>-8.4600000000000009</v>
      </c>
      <c r="T85" s="54">
        <v>-10.66</v>
      </c>
      <c r="U85" s="54">
        <v>-12.9</v>
      </c>
      <c r="V85" s="54">
        <v>-15.55</v>
      </c>
      <c r="W85" s="54">
        <v>-22.1</v>
      </c>
      <c r="X85" s="54">
        <v>-23.17</v>
      </c>
      <c r="Y85" s="54">
        <v>-23.8</v>
      </c>
      <c r="Z85" s="54">
        <v>-26.1</v>
      </c>
      <c r="AA85" s="54">
        <v>-27.7</v>
      </c>
      <c r="AB85" s="54">
        <v>-29.73</v>
      </c>
    </row>
    <row r="86" spans="2:28" ht="15.75" x14ac:dyDescent="0.3">
      <c r="B86" s="7" t="s">
        <v>146</v>
      </c>
      <c r="C86" s="7" t="s">
        <v>155</v>
      </c>
      <c r="D86" s="54">
        <v>6.89</v>
      </c>
      <c r="E86" s="54">
        <v>7.41</v>
      </c>
      <c r="F86" s="54">
        <v>7.73</v>
      </c>
      <c r="G86" s="54">
        <v>8.1999999999999993</v>
      </c>
      <c r="H86" s="54">
        <v>3.94</v>
      </c>
      <c r="I86" s="54">
        <v>5.05</v>
      </c>
      <c r="J86" s="54">
        <v>6.26</v>
      </c>
      <c r="K86" s="54">
        <v>6.51</v>
      </c>
      <c r="L86" s="54">
        <v>7.4</v>
      </c>
      <c r="M86" s="54">
        <v>-1.22</v>
      </c>
      <c r="N86" s="54">
        <v>-2.97</v>
      </c>
      <c r="O86" s="54">
        <v>-15.37</v>
      </c>
      <c r="P86" s="54">
        <v>-14.81</v>
      </c>
      <c r="Q86" s="54">
        <v>-18.11</v>
      </c>
      <c r="R86" s="54">
        <v>-21</v>
      </c>
      <c r="S86" s="54">
        <v>-24.51</v>
      </c>
      <c r="T86" s="54">
        <v>-26.01</v>
      </c>
      <c r="U86" s="54">
        <v>-31.6</v>
      </c>
      <c r="V86" s="54">
        <v>-35.42</v>
      </c>
      <c r="W86" s="54">
        <v>-54.41</v>
      </c>
      <c r="X86" s="54">
        <v>-53.04</v>
      </c>
      <c r="Y86" s="54">
        <v>-55.01</v>
      </c>
      <c r="Z86" s="54">
        <v>-60.36</v>
      </c>
      <c r="AA86" s="54">
        <v>-63.6</v>
      </c>
      <c r="AB86" s="54">
        <v>-66.680000000000007</v>
      </c>
    </row>
    <row r="87" spans="2:28" ht="15.75" x14ac:dyDescent="0.3">
      <c r="B87" s="7" t="s">
        <v>146</v>
      </c>
      <c r="C87" s="7" t="s">
        <v>156</v>
      </c>
      <c r="D87" s="54">
        <v>0.73</v>
      </c>
      <c r="E87" s="54">
        <v>29.89</v>
      </c>
      <c r="F87" s="54">
        <v>29.41</v>
      </c>
      <c r="G87" s="54">
        <v>27.69</v>
      </c>
      <c r="H87" s="54">
        <v>22.66</v>
      </c>
      <c r="I87" s="54">
        <v>20.41</v>
      </c>
      <c r="J87" s="54">
        <v>14.18</v>
      </c>
      <c r="K87" s="54">
        <v>11.21</v>
      </c>
      <c r="L87" s="54">
        <v>6.64</v>
      </c>
      <c r="M87" s="54">
        <v>2.98</v>
      </c>
      <c r="N87" s="54">
        <v>-10.9</v>
      </c>
      <c r="O87" s="54">
        <v>26.91</v>
      </c>
      <c r="P87" s="54">
        <v>20.260000000000002</v>
      </c>
      <c r="Q87" s="54">
        <v>-13.24</v>
      </c>
      <c r="R87" s="54">
        <v>-22.7</v>
      </c>
      <c r="S87" s="54">
        <v>-33.270000000000003</v>
      </c>
      <c r="T87" s="54">
        <v>-50.96</v>
      </c>
      <c r="U87" s="54">
        <v>-55.59</v>
      </c>
      <c r="V87" s="54">
        <v>-79.150000000000006</v>
      </c>
      <c r="W87" s="54">
        <v>-102.82</v>
      </c>
      <c r="X87" s="54">
        <v>-105.69</v>
      </c>
      <c r="Y87" s="54">
        <v>-109.45</v>
      </c>
      <c r="Z87" s="54">
        <v>-122.27</v>
      </c>
      <c r="AA87" s="54">
        <v>-128.97</v>
      </c>
      <c r="AB87" s="54">
        <v>-134.66999999999999</v>
      </c>
    </row>
    <row r="88" spans="2:28" ht="15.75" x14ac:dyDescent="0.3">
      <c r="B88" s="7" t="s">
        <v>146</v>
      </c>
      <c r="C88" s="7" t="s">
        <v>157</v>
      </c>
      <c r="D88" s="54">
        <v>11.54</v>
      </c>
      <c r="E88" s="54">
        <v>10.5</v>
      </c>
      <c r="F88" s="54">
        <v>10.83</v>
      </c>
      <c r="G88" s="54">
        <v>10.98</v>
      </c>
      <c r="H88" s="54">
        <v>11.38</v>
      </c>
      <c r="I88" s="54">
        <v>11.05</v>
      </c>
      <c r="J88" s="54">
        <v>9.1300000000000008</v>
      </c>
      <c r="K88" s="54">
        <v>8.42</v>
      </c>
      <c r="L88" s="54">
        <v>8.74</v>
      </c>
      <c r="M88" s="54">
        <v>7.3</v>
      </c>
      <c r="N88" s="54">
        <v>3.78</v>
      </c>
      <c r="O88" s="54">
        <v>1.5</v>
      </c>
      <c r="P88" s="54">
        <v>-0.93</v>
      </c>
      <c r="Q88" s="54">
        <v>-12.89</v>
      </c>
      <c r="R88" s="54">
        <v>-5.84</v>
      </c>
      <c r="S88" s="54">
        <v>-0.09</v>
      </c>
      <c r="T88" s="54">
        <v>9.02</v>
      </c>
      <c r="U88" s="54">
        <v>13.25</v>
      </c>
      <c r="V88" s="54">
        <v>12.12</v>
      </c>
      <c r="W88" s="54">
        <v>3.37</v>
      </c>
      <c r="X88" s="54">
        <v>-9.02</v>
      </c>
      <c r="Y88" s="54">
        <v>-11.1</v>
      </c>
      <c r="Z88" s="54">
        <v>-11.27</v>
      </c>
      <c r="AA88" s="54">
        <v>-15.77</v>
      </c>
      <c r="AB88" s="54">
        <v>-19.399999999999999</v>
      </c>
    </row>
    <row r="89" spans="2:28" ht="15.75" x14ac:dyDescent="0.3">
      <c r="B89" s="7" t="s">
        <v>146</v>
      </c>
      <c r="C89" s="7" t="s">
        <v>158</v>
      </c>
      <c r="D89" s="54">
        <v>1.39</v>
      </c>
      <c r="E89" s="54">
        <v>1.46</v>
      </c>
      <c r="F89" s="54">
        <v>1.53</v>
      </c>
      <c r="G89" s="54">
        <v>1.58</v>
      </c>
      <c r="H89" s="54">
        <v>0.76</v>
      </c>
      <c r="I89" s="54">
        <v>0.79</v>
      </c>
      <c r="J89" s="54">
        <v>0.83</v>
      </c>
      <c r="K89" s="54">
        <v>0.85</v>
      </c>
      <c r="L89" s="54">
        <v>0.77</v>
      </c>
      <c r="M89" s="54">
        <v>-1.1599999999999999</v>
      </c>
      <c r="N89" s="54">
        <v>-1.51</v>
      </c>
      <c r="O89" s="54">
        <v>-4.7300000000000004</v>
      </c>
      <c r="P89" s="54">
        <v>-5.39</v>
      </c>
      <c r="Q89" s="54">
        <v>-6.21</v>
      </c>
      <c r="R89" s="54">
        <v>-6.97</v>
      </c>
      <c r="S89" s="54">
        <v>-8.35</v>
      </c>
      <c r="T89" s="54">
        <v>-9.1999999999999993</v>
      </c>
      <c r="U89" s="54">
        <v>-10.1</v>
      </c>
      <c r="V89" s="54">
        <v>-11.89</v>
      </c>
      <c r="W89" s="54">
        <v>-17.75</v>
      </c>
      <c r="X89" s="54">
        <v>-17.850000000000001</v>
      </c>
      <c r="Y89" s="54">
        <v>-18.989999999999998</v>
      </c>
      <c r="Z89" s="54">
        <v>-20.34</v>
      </c>
      <c r="AA89" s="54">
        <v>-21.52</v>
      </c>
      <c r="AB89" s="54">
        <v>-22.51</v>
      </c>
    </row>
    <row r="90" spans="2:28" ht="15.75" x14ac:dyDescent="0.3">
      <c r="B90" s="7" t="s">
        <v>146</v>
      </c>
      <c r="C90" s="7" t="s">
        <v>159</v>
      </c>
      <c r="D90" s="54">
        <v>108.62</v>
      </c>
      <c r="E90" s="54">
        <v>108.17</v>
      </c>
      <c r="F90" s="54">
        <v>110.66</v>
      </c>
      <c r="G90" s="54">
        <v>111.22</v>
      </c>
      <c r="H90" s="54">
        <v>113.3</v>
      </c>
      <c r="I90" s="54">
        <v>112.3</v>
      </c>
      <c r="J90" s="54">
        <v>97.96</v>
      </c>
      <c r="K90" s="54">
        <v>97.34</v>
      </c>
      <c r="L90" s="54">
        <v>98.4</v>
      </c>
      <c r="M90" s="54">
        <v>96.71</v>
      </c>
      <c r="N90" s="54">
        <v>92.19</v>
      </c>
      <c r="O90" s="54">
        <v>73.06</v>
      </c>
      <c r="P90" s="54">
        <v>68.16</v>
      </c>
      <c r="Q90" s="54">
        <v>14.26</v>
      </c>
      <c r="R90" s="54">
        <v>-1.86</v>
      </c>
      <c r="S90" s="54">
        <v>-9.84</v>
      </c>
      <c r="T90" s="54">
        <v>-12.09</v>
      </c>
      <c r="U90" s="54">
        <v>-43.32</v>
      </c>
      <c r="V90" s="54">
        <v>-77</v>
      </c>
      <c r="W90" s="54">
        <v>-105.15</v>
      </c>
      <c r="X90" s="54">
        <v>-139.58000000000001</v>
      </c>
      <c r="Y90" s="54">
        <v>-141.78</v>
      </c>
      <c r="Z90" s="54">
        <v>-125.59</v>
      </c>
      <c r="AA90" s="54">
        <v>-135.54</v>
      </c>
      <c r="AB90" s="54">
        <v>-142.99</v>
      </c>
    </row>
    <row r="91" spans="2:28" ht="15.75" x14ac:dyDescent="0.3">
      <c r="B91" s="7" t="s">
        <v>146</v>
      </c>
      <c r="C91" s="7" t="s">
        <v>160</v>
      </c>
      <c r="D91" s="54">
        <v>-3.36</v>
      </c>
      <c r="E91" s="54">
        <v>-3.12</v>
      </c>
      <c r="F91" s="54">
        <v>12.51</v>
      </c>
      <c r="G91" s="54">
        <v>12.44</v>
      </c>
      <c r="H91" s="54">
        <v>13.02</v>
      </c>
      <c r="I91" s="54">
        <v>12.23</v>
      </c>
      <c r="J91" s="54">
        <v>5.86</v>
      </c>
      <c r="K91" s="54">
        <v>5.48</v>
      </c>
      <c r="L91" s="54">
        <v>0.69</v>
      </c>
      <c r="M91" s="54">
        <v>62.51</v>
      </c>
      <c r="N91" s="54">
        <v>53.65</v>
      </c>
      <c r="O91" s="54">
        <v>42.86</v>
      </c>
      <c r="P91" s="54">
        <v>36.51</v>
      </c>
      <c r="Q91" s="54">
        <v>34.46</v>
      </c>
      <c r="R91" s="54">
        <v>29.71</v>
      </c>
      <c r="S91" s="54">
        <v>3.56</v>
      </c>
      <c r="T91" s="54">
        <v>4.45</v>
      </c>
      <c r="U91" s="54">
        <v>1.96</v>
      </c>
      <c r="V91" s="54">
        <v>-8.6199999999999992</v>
      </c>
      <c r="W91" s="54">
        <v>-28.03</v>
      </c>
      <c r="X91" s="54">
        <v>-27.36</v>
      </c>
      <c r="Y91" s="54">
        <v>-25.48</v>
      </c>
      <c r="Z91" s="54">
        <v>-22.09</v>
      </c>
      <c r="AA91" s="54">
        <v>-19.13</v>
      </c>
      <c r="AB91" s="54">
        <v>-23.69</v>
      </c>
    </row>
    <row r="92" spans="2:28" ht="15.75" x14ac:dyDescent="0.3">
      <c r="B92" s="7" t="s">
        <v>146</v>
      </c>
      <c r="C92" s="7" t="s">
        <v>161</v>
      </c>
      <c r="D92" s="54">
        <v>60.66</v>
      </c>
      <c r="E92" s="54">
        <v>49.02</v>
      </c>
      <c r="F92" s="54">
        <v>52.67</v>
      </c>
      <c r="G92" s="54">
        <v>50.25</v>
      </c>
      <c r="H92" s="54">
        <v>48.53</v>
      </c>
      <c r="I92" s="54">
        <v>41.88</v>
      </c>
      <c r="J92" s="54">
        <v>45.19</v>
      </c>
      <c r="K92" s="54">
        <v>40.4</v>
      </c>
      <c r="L92" s="54">
        <v>18.21</v>
      </c>
      <c r="M92" s="54">
        <v>4.84</v>
      </c>
      <c r="N92" s="54">
        <v>-11.18</v>
      </c>
      <c r="O92" s="54">
        <v>-20.239999999999998</v>
      </c>
      <c r="P92" s="54">
        <v>-36.72</v>
      </c>
      <c r="Q92" s="54">
        <v>-67.180000000000007</v>
      </c>
      <c r="R92" s="54">
        <v>-88</v>
      </c>
      <c r="S92" s="54">
        <v>-122.54</v>
      </c>
      <c r="T92" s="54">
        <v>-170.16</v>
      </c>
      <c r="U92" s="54">
        <v>-187.83</v>
      </c>
      <c r="V92" s="54">
        <v>-239.9</v>
      </c>
      <c r="W92" s="54">
        <v>-298.31</v>
      </c>
      <c r="X92" s="54">
        <v>-316.33999999999997</v>
      </c>
      <c r="Y92" s="54">
        <v>-314.04000000000002</v>
      </c>
      <c r="Z92" s="54">
        <v>-335.09</v>
      </c>
      <c r="AA92" s="54">
        <v>-360.31</v>
      </c>
      <c r="AB92" s="54">
        <v>-394.27</v>
      </c>
    </row>
    <row r="93" spans="2:28" ht="15.75" x14ac:dyDescent="0.3">
      <c r="B93" s="7" t="s">
        <v>146</v>
      </c>
      <c r="C93" s="7" t="s">
        <v>162</v>
      </c>
      <c r="D93" s="54">
        <v>3.01</v>
      </c>
      <c r="E93" s="54">
        <v>3.09</v>
      </c>
      <c r="F93" s="54">
        <v>3.18</v>
      </c>
      <c r="G93" s="54">
        <v>3.26</v>
      </c>
      <c r="H93" s="54">
        <v>3.42</v>
      </c>
      <c r="I93" s="54">
        <v>3.49</v>
      </c>
      <c r="J93" s="54">
        <v>3.53</v>
      </c>
      <c r="K93" s="54">
        <v>3.11</v>
      </c>
      <c r="L93" s="54">
        <v>3.04</v>
      </c>
      <c r="M93" s="54">
        <v>0.91</v>
      </c>
      <c r="N93" s="54">
        <v>0.14000000000000001</v>
      </c>
      <c r="O93" s="54">
        <v>-5.4</v>
      </c>
      <c r="P93" s="54">
        <v>-6.59</v>
      </c>
      <c r="Q93" s="54">
        <v>-7.53</v>
      </c>
      <c r="R93" s="54">
        <v>-8.58</v>
      </c>
      <c r="S93" s="54">
        <v>-10.29</v>
      </c>
      <c r="T93" s="54">
        <v>-11.08</v>
      </c>
      <c r="U93" s="54">
        <v>-12.13</v>
      </c>
      <c r="V93" s="54">
        <v>-14.1</v>
      </c>
      <c r="W93" s="54">
        <v>-22.94</v>
      </c>
      <c r="X93" s="54">
        <v>-22.84</v>
      </c>
      <c r="Y93" s="54">
        <v>-24.47</v>
      </c>
      <c r="Z93" s="54">
        <v>-26.22</v>
      </c>
      <c r="AA93" s="54">
        <v>-27.83</v>
      </c>
      <c r="AB93" s="54">
        <v>-28.84</v>
      </c>
    </row>
    <row r="94" spans="2:28" ht="15.75" x14ac:dyDescent="0.3">
      <c r="B94" s="7" t="s">
        <v>146</v>
      </c>
      <c r="C94" s="7" t="s">
        <v>163</v>
      </c>
      <c r="D94" s="54">
        <v>-134.13</v>
      </c>
      <c r="E94" s="54">
        <v>-159.91999999999999</v>
      </c>
      <c r="F94" s="54">
        <v>-155.88999999999999</v>
      </c>
      <c r="G94" s="54">
        <v>-154.74</v>
      </c>
      <c r="H94" s="54">
        <v>-159.25</v>
      </c>
      <c r="I94" s="54">
        <v>-167.97</v>
      </c>
      <c r="J94" s="54">
        <v>-171.86</v>
      </c>
      <c r="K94" s="54">
        <v>-183.46</v>
      </c>
      <c r="L94" s="54">
        <v>-215.89</v>
      </c>
      <c r="M94" s="54">
        <v>-242.83</v>
      </c>
      <c r="N94" s="54">
        <v>-278.36</v>
      </c>
      <c r="O94" s="54">
        <v>-317.26</v>
      </c>
      <c r="P94" s="54">
        <v>-365.22</v>
      </c>
      <c r="Q94" s="54">
        <v>-471.43</v>
      </c>
      <c r="R94" s="54">
        <v>-507.06</v>
      </c>
      <c r="S94" s="54">
        <v>-613.49</v>
      </c>
      <c r="T94" s="54">
        <v>-711.7</v>
      </c>
      <c r="U94" s="54">
        <v>-769.14</v>
      </c>
      <c r="V94" s="54">
        <v>-921.11</v>
      </c>
      <c r="W94" s="54">
        <v>-1048.93</v>
      </c>
      <c r="X94" s="54">
        <v>-1106.75</v>
      </c>
      <c r="Y94" s="54">
        <v>-1110.51</v>
      </c>
      <c r="Z94" s="54">
        <v>-1197.43</v>
      </c>
      <c r="AA94" s="54">
        <v>-1256.73</v>
      </c>
      <c r="AB94" s="54">
        <v>-1312.72</v>
      </c>
    </row>
    <row r="95" spans="2:28" ht="15.75" x14ac:dyDescent="0.3">
      <c r="B95" s="7" t="s">
        <v>146</v>
      </c>
      <c r="C95" s="7" t="s">
        <v>164</v>
      </c>
      <c r="D95" s="54">
        <v>21.83</v>
      </c>
      <c r="E95" s="54">
        <v>21.48</v>
      </c>
      <c r="F95" s="54">
        <v>19.850000000000001</v>
      </c>
      <c r="G95" s="54">
        <v>19.239999999999998</v>
      </c>
      <c r="H95" s="54">
        <v>17.3</v>
      </c>
      <c r="I95" s="54">
        <v>13.2</v>
      </c>
      <c r="J95" s="54">
        <v>-3.7</v>
      </c>
      <c r="K95" s="54">
        <v>-3.46</v>
      </c>
      <c r="L95" s="54">
        <v>-13.21</v>
      </c>
      <c r="M95" s="54">
        <v>-17.3</v>
      </c>
      <c r="N95" s="54">
        <v>-35.26</v>
      </c>
      <c r="O95" s="54">
        <v>-55.17</v>
      </c>
      <c r="P95" s="54">
        <v>-68.099999999999994</v>
      </c>
      <c r="Q95" s="54">
        <v>-80.13</v>
      </c>
      <c r="R95" s="54">
        <v>-98.04</v>
      </c>
      <c r="S95" s="54">
        <v>-164.77</v>
      </c>
      <c r="T95" s="54">
        <v>-167.04</v>
      </c>
      <c r="U95" s="54">
        <v>-179.02</v>
      </c>
      <c r="V95" s="54">
        <v>-219.06</v>
      </c>
      <c r="W95" s="54">
        <v>-278.63</v>
      </c>
      <c r="X95" s="54">
        <v>-294.89</v>
      </c>
      <c r="Y95" s="54">
        <v>-311.02999999999997</v>
      </c>
      <c r="Z95" s="54">
        <v>-307.82</v>
      </c>
      <c r="AA95" s="54">
        <v>-310.83999999999997</v>
      </c>
      <c r="AB95" s="54">
        <v>-318.74</v>
      </c>
    </row>
    <row r="96" spans="2:28" ht="15.75" x14ac:dyDescent="0.3">
      <c r="B96" s="7" t="s">
        <v>146</v>
      </c>
      <c r="C96" s="7" t="s">
        <v>165</v>
      </c>
      <c r="D96" s="54">
        <v>-48.84</v>
      </c>
      <c r="E96" s="54">
        <v>-54.9</v>
      </c>
      <c r="F96" s="54">
        <v>-59.09</v>
      </c>
      <c r="G96" s="54">
        <v>-61.29</v>
      </c>
      <c r="H96" s="54">
        <v>-73.959999999999994</v>
      </c>
      <c r="I96" s="54">
        <v>-87.6</v>
      </c>
      <c r="J96" s="54">
        <v>-118.66</v>
      </c>
      <c r="K96" s="54">
        <v>-125.89</v>
      </c>
      <c r="L96" s="54">
        <v>-162.51</v>
      </c>
      <c r="M96" s="54">
        <v>-177.59</v>
      </c>
      <c r="N96" s="54">
        <v>-227.2</v>
      </c>
      <c r="O96" s="54">
        <v>-296.20999999999998</v>
      </c>
      <c r="P96" s="54">
        <v>-344.53</v>
      </c>
      <c r="Q96" s="54">
        <v>-421.59</v>
      </c>
      <c r="R96" s="54">
        <v>-425.34</v>
      </c>
      <c r="S96" s="54">
        <v>-503.59</v>
      </c>
      <c r="T96" s="54">
        <v>-504.53</v>
      </c>
      <c r="U96" s="54">
        <v>-504.22</v>
      </c>
      <c r="V96" s="54">
        <v>-552.48</v>
      </c>
      <c r="W96" s="54">
        <v>-693.65</v>
      </c>
      <c r="X96" s="54">
        <v>-721.1</v>
      </c>
      <c r="Y96" s="54">
        <v>-756.81</v>
      </c>
      <c r="Z96" s="54">
        <v>-782.41</v>
      </c>
      <c r="AA96" s="54">
        <v>-806.46</v>
      </c>
      <c r="AB96" s="54">
        <v>-836.12</v>
      </c>
    </row>
    <row r="97" spans="2:28" ht="15.75" x14ac:dyDescent="0.3">
      <c r="B97" s="7" t="s">
        <v>146</v>
      </c>
      <c r="C97" s="7" t="s">
        <v>166</v>
      </c>
      <c r="D97" s="54">
        <v>8.11</v>
      </c>
      <c r="E97" s="54">
        <v>7.51</v>
      </c>
      <c r="F97" s="54">
        <v>7.8</v>
      </c>
      <c r="G97" s="54">
        <v>7.6</v>
      </c>
      <c r="H97" s="54">
        <v>7.79</v>
      </c>
      <c r="I97" s="54">
        <v>6.74</v>
      </c>
      <c r="J97" s="54">
        <v>4.5599999999999996</v>
      </c>
      <c r="K97" s="54">
        <v>3.16</v>
      </c>
      <c r="L97" s="54">
        <v>3.24</v>
      </c>
      <c r="M97" s="54">
        <v>1.85</v>
      </c>
      <c r="N97" s="54">
        <v>-0.55000000000000004</v>
      </c>
      <c r="O97" s="54">
        <v>-3.12</v>
      </c>
      <c r="P97" s="54">
        <v>9.77</v>
      </c>
      <c r="Q97" s="54">
        <v>35.590000000000003</v>
      </c>
      <c r="R97" s="54">
        <v>57.65</v>
      </c>
      <c r="S97" s="54">
        <v>79.63</v>
      </c>
      <c r="T97" s="54">
        <v>102.57</v>
      </c>
      <c r="U97" s="54">
        <v>122.3</v>
      </c>
      <c r="V97" s="54">
        <v>116.79</v>
      </c>
      <c r="W97" s="54">
        <v>112.09</v>
      </c>
      <c r="X97" s="54">
        <v>104.32</v>
      </c>
      <c r="Y97" s="54">
        <v>103.61</v>
      </c>
      <c r="Z97" s="54">
        <v>104.74</v>
      </c>
      <c r="AA97" s="54">
        <v>100.97</v>
      </c>
      <c r="AB97" s="54">
        <v>99.44</v>
      </c>
    </row>
    <row r="98" spans="2:28" ht="15.75" x14ac:dyDescent="0.3">
      <c r="B98" s="7" t="s">
        <v>146</v>
      </c>
      <c r="C98" s="7" t="s">
        <v>167</v>
      </c>
      <c r="D98" s="54">
        <v>-1.2</v>
      </c>
      <c r="E98" s="54">
        <v>-1.17</v>
      </c>
      <c r="F98" s="54">
        <v>-1.1299999999999999</v>
      </c>
      <c r="G98" s="54">
        <v>-1.08</v>
      </c>
      <c r="H98" s="54">
        <v>-0.95</v>
      </c>
      <c r="I98" s="54">
        <v>-0.89</v>
      </c>
      <c r="J98" s="54">
        <v>-1.18</v>
      </c>
      <c r="K98" s="54">
        <v>-1.5</v>
      </c>
      <c r="L98" s="54">
        <v>-1.57</v>
      </c>
      <c r="M98" s="54">
        <v>-2.0099999999999998</v>
      </c>
      <c r="N98" s="54">
        <v>-2.65</v>
      </c>
      <c r="O98" s="54">
        <v>-7.54</v>
      </c>
      <c r="P98" s="54">
        <v>-7.89</v>
      </c>
      <c r="Q98" s="54">
        <v>-8.68</v>
      </c>
      <c r="R98" s="54">
        <v>-9.16</v>
      </c>
      <c r="S98" s="54">
        <v>-9.68</v>
      </c>
      <c r="T98" s="54">
        <v>-10.1</v>
      </c>
      <c r="U98" s="54">
        <v>-11.84</v>
      </c>
      <c r="V98" s="54">
        <v>-15.31</v>
      </c>
      <c r="W98" s="54">
        <v>-18.190000000000001</v>
      </c>
      <c r="X98" s="54">
        <v>-18.97</v>
      </c>
      <c r="Y98" s="54">
        <v>-19.68</v>
      </c>
      <c r="Z98" s="54">
        <v>-20.36</v>
      </c>
      <c r="AA98" s="54">
        <v>-20.74</v>
      </c>
      <c r="AB98" s="54">
        <v>-21.13</v>
      </c>
    </row>
    <row r="99" spans="2:28" ht="15.75" x14ac:dyDescent="0.3">
      <c r="B99" s="7" t="s">
        <v>146</v>
      </c>
      <c r="C99" s="7" t="s">
        <v>168</v>
      </c>
      <c r="D99" s="54">
        <v>-48.01</v>
      </c>
      <c r="E99" s="54">
        <v>-9.2799999999999994</v>
      </c>
      <c r="F99" s="54">
        <v>-7.58</v>
      </c>
      <c r="G99" s="54">
        <v>-6.62</v>
      </c>
      <c r="H99" s="54">
        <v>-6.96</v>
      </c>
      <c r="I99" s="54">
        <v>-4.32</v>
      </c>
      <c r="J99" s="54">
        <v>-4.1900000000000004</v>
      </c>
      <c r="K99" s="54">
        <v>-12.25</v>
      </c>
      <c r="L99" s="54">
        <v>-15.26</v>
      </c>
      <c r="M99" s="54">
        <v>-28.19</v>
      </c>
      <c r="N99" s="54">
        <v>-46.22</v>
      </c>
      <c r="O99" s="54">
        <v>-59.47</v>
      </c>
      <c r="P99" s="54">
        <v>-85.3</v>
      </c>
      <c r="Q99" s="54">
        <v>-110.82</v>
      </c>
      <c r="R99" s="54">
        <v>-131.51</v>
      </c>
      <c r="S99" s="54">
        <v>-207.12</v>
      </c>
      <c r="T99" s="54">
        <v>-272.70999999999998</v>
      </c>
      <c r="U99" s="54">
        <v>-314.95999999999998</v>
      </c>
      <c r="V99" s="54">
        <v>-426.32</v>
      </c>
      <c r="W99" s="54">
        <v>-500.17</v>
      </c>
      <c r="X99" s="54">
        <v>-542.95000000000005</v>
      </c>
      <c r="Y99" s="54">
        <v>-557.62</v>
      </c>
      <c r="Z99" s="54">
        <v>-641.27</v>
      </c>
      <c r="AA99" s="54">
        <v>-682.15</v>
      </c>
      <c r="AB99" s="54">
        <v>-714.59</v>
      </c>
    </row>
    <row r="100" spans="2:28" ht="15.75" x14ac:dyDescent="0.3">
      <c r="B100" s="7" t="s">
        <v>146</v>
      </c>
      <c r="C100" s="7" t="s">
        <v>169</v>
      </c>
      <c r="D100" s="54">
        <v>-1.8</v>
      </c>
      <c r="E100" s="54">
        <v>39.6</v>
      </c>
      <c r="F100" s="54">
        <v>50.7</v>
      </c>
      <c r="G100" s="54">
        <v>55.57</v>
      </c>
      <c r="H100" s="54">
        <v>57.68</v>
      </c>
      <c r="I100" s="54">
        <v>88.62</v>
      </c>
      <c r="J100" s="54">
        <v>89.78</v>
      </c>
      <c r="K100" s="54">
        <v>89.7</v>
      </c>
      <c r="L100" s="54">
        <v>89.99</v>
      </c>
      <c r="M100" s="54">
        <v>87.48</v>
      </c>
      <c r="N100" s="54">
        <v>82.29</v>
      </c>
      <c r="O100" s="54">
        <v>44.38</v>
      </c>
      <c r="P100" s="54">
        <v>40.89</v>
      </c>
      <c r="Q100" s="54">
        <v>36.229999999999997</v>
      </c>
      <c r="R100" s="54">
        <v>33.08</v>
      </c>
      <c r="S100" s="54">
        <v>29.74</v>
      </c>
      <c r="T100" s="54">
        <v>26.81</v>
      </c>
      <c r="U100" s="54">
        <v>12.43</v>
      </c>
      <c r="V100" s="54">
        <v>-10.31</v>
      </c>
      <c r="W100" s="54">
        <v>-30.07</v>
      </c>
      <c r="X100" s="54">
        <v>-37.520000000000003</v>
      </c>
      <c r="Y100" s="54">
        <v>-44.39</v>
      </c>
      <c r="Z100" s="54">
        <v>-48.56</v>
      </c>
      <c r="AA100" s="54">
        <v>-49.61</v>
      </c>
      <c r="AB100" s="54">
        <v>-53.16</v>
      </c>
    </row>
    <row r="101" spans="2:28" ht="15.75" x14ac:dyDescent="0.3">
      <c r="B101" s="7" t="s">
        <v>146</v>
      </c>
      <c r="C101" s="7" t="s">
        <v>170</v>
      </c>
      <c r="D101" s="54">
        <v>0.26</v>
      </c>
      <c r="E101" s="54">
        <v>0.33</v>
      </c>
      <c r="F101" s="54">
        <v>0.42</v>
      </c>
      <c r="G101" s="54">
        <v>0.48</v>
      </c>
      <c r="H101" s="54">
        <v>-0.88</v>
      </c>
      <c r="I101" s="54">
        <v>-0.88</v>
      </c>
      <c r="J101" s="54">
        <v>-0.88</v>
      </c>
      <c r="K101" s="54">
        <v>-0.86</v>
      </c>
      <c r="L101" s="54">
        <v>-0.96</v>
      </c>
      <c r="M101" s="54">
        <v>-4.4000000000000004</v>
      </c>
      <c r="N101" s="54">
        <v>-5.13</v>
      </c>
      <c r="O101" s="54">
        <v>-11.59</v>
      </c>
      <c r="P101" s="54">
        <v>-12.64</v>
      </c>
      <c r="Q101" s="54">
        <v>-13.43</v>
      </c>
      <c r="R101" s="54">
        <v>-14.99</v>
      </c>
      <c r="S101" s="54">
        <v>-16.61</v>
      </c>
      <c r="T101" s="54">
        <v>-17.510000000000002</v>
      </c>
      <c r="U101" s="54">
        <v>-19.43</v>
      </c>
      <c r="V101" s="54">
        <v>-21.77</v>
      </c>
      <c r="W101" s="54">
        <v>-32.54</v>
      </c>
      <c r="X101" s="54">
        <v>-33</v>
      </c>
      <c r="Y101" s="54">
        <v>-34.35</v>
      </c>
      <c r="Z101" s="54">
        <v>-36.67</v>
      </c>
      <c r="AA101" s="54">
        <v>-38.08</v>
      </c>
      <c r="AB101" s="54">
        <v>-39.619999999999997</v>
      </c>
    </row>
    <row r="102" spans="2:28" ht="15.75" x14ac:dyDescent="0.3">
      <c r="B102" s="7" t="s">
        <v>146</v>
      </c>
      <c r="C102" s="7" t="s">
        <v>171</v>
      </c>
      <c r="D102" s="54">
        <v>-1.01</v>
      </c>
      <c r="E102" s="54">
        <v>-0.83</v>
      </c>
      <c r="F102" s="54">
        <v>-0.67</v>
      </c>
      <c r="G102" s="54">
        <v>-0.7</v>
      </c>
      <c r="H102" s="54">
        <v>-5.53</v>
      </c>
      <c r="I102" s="54">
        <v>-5.79</v>
      </c>
      <c r="J102" s="54">
        <v>-6.38</v>
      </c>
      <c r="K102" s="54">
        <v>-6.83</v>
      </c>
      <c r="L102" s="54">
        <v>-7.58</v>
      </c>
      <c r="M102" s="54">
        <v>-15.48</v>
      </c>
      <c r="N102" s="54">
        <v>-18.34</v>
      </c>
      <c r="O102" s="54">
        <v>-42.52</v>
      </c>
      <c r="P102" s="54">
        <v>-46.2</v>
      </c>
      <c r="Q102" s="54">
        <v>-49.48</v>
      </c>
      <c r="R102" s="54">
        <v>-52.98</v>
      </c>
      <c r="S102" s="54">
        <v>-57.49</v>
      </c>
      <c r="T102" s="54">
        <v>-60.64</v>
      </c>
      <c r="U102" s="54">
        <v>-65.319999999999993</v>
      </c>
      <c r="V102" s="54">
        <v>-71.47</v>
      </c>
      <c r="W102" s="54">
        <v>-100.54</v>
      </c>
      <c r="X102" s="54">
        <v>-102.04</v>
      </c>
      <c r="Y102" s="54">
        <v>-105.44</v>
      </c>
      <c r="Z102" s="54">
        <v>-112.05</v>
      </c>
      <c r="AA102" s="54">
        <v>-116.79</v>
      </c>
      <c r="AB102" s="54">
        <v>-120.97</v>
      </c>
    </row>
    <row r="103" spans="2:28" ht="15.75" x14ac:dyDescent="0.3">
      <c r="B103" s="7" t="s">
        <v>146</v>
      </c>
      <c r="C103" s="7" t="s">
        <v>172</v>
      </c>
      <c r="D103" s="54">
        <v>-11.05</v>
      </c>
      <c r="E103" s="54">
        <v>-10.75</v>
      </c>
      <c r="F103" s="54">
        <v>-12.56</v>
      </c>
      <c r="G103" s="54">
        <v>-12.92</v>
      </c>
      <c r="H103" s="54">
        <v>-15.75</v>
      </c>
      <c r="I103" s="54">
        <v>-20.149999999999999</v>
      </c>
      <c r="J103" s="54">
        <v>-38.97</v>
      </c>
      <c r="K103" s="54">
        <v>-41.78</v>
      </c>
      <c r="L103" s="54">
        <v>-52.63</v>
      </c>
      <c r="M103" s="54">
        <v>-55.85</v>
      </c>
      <c r="N103" s="54">
        <v>-88.35</v>
      </c>
      <c r="O103" s="54">
        <v>-109.63</v>
      </c>
      <c r="P103" s="54">
        <v>-124.77</v>
      </c>
      <c r="Q103" s="54">
        <v>-138.76</v>
      </c>
      <c r="R103" s="54">
        <v>-162.05000000000001</v>
      </c>
      <c r="S103" s="54">
        <v>-223.41</v>
      </c>
      <c r="T103" s="54">
        <v>-229.34</v>
      </c>
      <c r="U103" s="54">
        <v>-244.49</v>
      </c>
      <c r="V103" s="54">
        <v>-270.8</v>
      </c>
      <c r="W103" s="54">
        <v>-324.02</v>
      </c>
      <c r="X103" s="54">
        <v>-337.88</v>
      </c>
      <c r="Y103" s="54">
        <v>-354.08</v>
      </c>
      <c r="Z103" s="54">
        <v>-364.02</v>
      </c>
      <c r="AA103" s="54">
        <v>-377.41</v>
      </c>
      <c r="AB103" s="54">
        <v>-387.97</v>
      </c>
    </row>
    <row r="104" spans="2:28" ht="15.75" x14ac:dyDescent="0.3">
      <c r="B104" s="7" t="s">
        <v>146</v>
      </c>
      <c r="C104" s="7" t="s">
        <v>173</v>
      </c>
      <c r="D104" s="54">
        <v>2.5</v>
      </c>
      <c r="E104" s="54">
        <v>2.56</v>
      </c>
      <c r="F104" s="54">
        <v>2.6</v>
      </c>
      <c r="G104" s="54">
        <v>2.4</v>
      </c>
      <c r="H104" s="54">
        <v>0.19</v>
      </c>
      <c r="I104" s="54">
        <v>0.1</v>
      </c>
      <c r="J104" s="54">
        <v>0.06</v>
      </c>
      <c r="K104" s="54">
        <v>-0.53</v>
      </c>
      <c r="L104" s="54">
        <v>-1.37</v>
      </c>
      <c r="M104" s="54">
        <v>-5.64</v>
      </c>
      <c r="N104" s="54">
        <v>-6.75</v>
      </c>
      <c r="O104" s="54">
        <v>-13.97</v>
      </c>
      <c r="P104" s="54">
        <v>-15.45</v>
      </c>
      <c r="Q104" s="54">
        <v>-16.88</v>
      </c>
      <c r="R104" s="54">
        <v>-19.190000000000001</v>
      </c>
      <c r="S104" s="54">
        <v>-22.09</v>
      </c>
      <c r="T104" s="54">
        <v>-23.3</v>
      </c>
      <c r="U104" s="54">
        <v>-25.26</v>
      </c>
      <c r="V104" s="54">
        <v>-27.89</v>
      </c>
      <c r="W104" s="54">
        <v>-42.01</v>
      </c>
      <c r="X104" s="54">
        <v>-42.3</v>
      </c>
      <c r="Y104" s="54">
        <v>-44.61</v>
      </c>
      <c r="Z104" s="54">
        <v>-47.78</v>
      </c>
      <c r="AA104" s="54">
        <v>-50.1</v>
      </c>
      <c r="AB104" s="54">
        <v>-52.35</v>
      </c>
    </row>
    <row r="105" spans="2:28" ht="15.75" x14ac:dyDescent="0.3">
      <c r="B105" s="7" t="s">
        <v>146</v>
      </c>
      <c r="C105" s="7" t="s">
        <v>174</v>
      </c>
      <c r="D105" s="54">
        <v>17.36</v>
      </c>
      <c r="E105" s="54">
        <v>17.48</v>
      </c>
      <c r="F105" s="54">
        <v>49.08</v>
      </c>
      <c r="G105" s="54">
        <v>49.14</v>
      </c>
      <c r="H105" s="54">
        <v>50.39</v>
      </c>
      <c r="I105" s="54">
        <v>51.61</v>
      </c>
      <c r="J105" s="54">
        <v>52.83</v>
      </c>
      <c r="K105" s="54">
        <v>53.9</v>
      </c>
      <c r="L105" s="54">
        <v>55.11</v>
      </c>
      <c r="M105" s="54">
        <v>55.2</v>
      </c>
      <c r="N105" s="54">
        <v>55.26</v>
      </c>
      <c r="O105" s="54">
        <v>55.42</v>
      </c>
      <c r="P105" s="54">
        <v>85.48</v>
      </c>
      <c r="Q105" s="54">
        <v>102.41</v>
      </c>
      <c r="R105" s="54">
        <v>126.5</v>
      </c>
      <c r="S105" s="54">
        <v>127.52</v>
      </c>
      <c r="T105" s="54">
        <v>129.24</v>
      </c>
      <c r="U105" s="54">
        <v>130.38999999999999</v>
      </c>
      <c r="V105" s="54">
        <v>131.46</v>
      </c>
      <c r="W105" s="54">
        <v>132.36000000000001</v>
      </c>
      <c r="X105" s="54">
        <v>250.99</v>
      </c>
      <c r="Y105" s="54">
        <v>251.81</v>
      </c>
      <c r="Z105" s="54">
        <v>255.48</v>
      </c>
      <c r="AA105" s="54">
        <v>257.12</v>
      </c>
      <c r="AB105" s="54">
        <v>258.98</v>
      </c>
    </row>
    <row r="106" spans="2:28" ht="15.75" x14ac:dyDescent="0.3">
      <c r="B106" s="7" t="s">
        <v>146</v>
      </c>
      <c r="C106" s="7" t="s">
        <v>175</v>
      </c>
      <c r="D106" s="54">
        <v>31.94</v>
      </c>
      <c r="E106" s="54">
        <v>27.67</v>
      </c>
      <c r="F106" s="54">
        <v>27.78</v>
      </c>
      <c r="G106" s="54">
        <v>27.86</v>
      </c>
      <c r="H106" s="54">
        <v>27.92</v>
      </c>
      <c r="I106" s="54">
        <v>28.29</v>
      </c>
      <c r="J106" s="54">
        <v>28.52</v>
      </c>
      <c r="K106" s="54">
        <v>28.81</v>
      </c>
      <c r="L106" s="54">
        <v>29.04</v>
      </c>
      <c r="M106" s="54">
        <v>29.34</v>
      </c>
      <c r="N106" s="54">
        <v>29.17</v>
      </c>
      <c r="O106" s="54">
        <v>28.42</v>
      </c>
      <c r="P106" s="54">
        <v>28.17</v>
      </c>
      <c r="Q106" s="54">
        <v>28.06</v>
      </c>
      <c r="R106" s="54">
        <v>28.04</v>
      </c>
      <c r="S106" s="54">
        <v>28.04</v>
      </c>
      <c r="T106" s="54">
        <v>28.38</v>
      </c>
      <c r="U106" s="54">
        <v>27.69</v>
      </c>
      <c r="V106" s="54">
        <v>27.58</v>
      </c>
      <c r="W106" s="54">
        <v>26.55</v>
      </c>
      <c r="X106" s="54">
        <v>27.15</v>
      </c>
      <c r="Y106" s="54">
        <v>27.9</v>
      </c>
      <c r="Z106" s="54">
        <v>28.79</v>
      </c>
      <c r="AA106" s="54">
        <v>29.89</v>
      </c>
      <c r="AB106" s="54">
        <v>31.12</v>
      </c>
    </row>
    <row r="107" spans="2:28" ht="15.75" x14ac:dyDescent="0.3">
      <c r="B107" s="7" t="s">
        <v>146</v>
      </c>
      <c r="C107" s="7" t="s">
        <v>176</v>
      </c>
      <c r="D107" s="54">
        <v>7.83</v>
      </c>
      <c r="E107" s="54">
        <v>7.91</v>
      </c>
      <c r="F107" s="54">
        <v>7.95</v>
      </c>
      <c r="G107" s="54">
        <v>8.01</v>
      </c>
      <c r="H107" s="54">
        <v>8.0399999999999991</v>
      </c>
      <c r="I107" s="54">
        <v>8.0299999999999994</v>
      </c>
      <c r="J107" s="54">
        <v>8.02</v>
      </c>
      <c r="K107" s="54">
        <v>7.98</v>
      </c>
      <c r="L107" s="54">
        <v>8.0500000000000007</v>
      </c>
      <c r="M107" s="54">
        <v>8.0299999999999994</v>
      </c>
      <c r="N107" s="54">
        <v>8.09</v>
      </c>
      <c r="O107" s="54">
        <v>7.87</v>
      </c>
      <c r="P107" s="54">
        <v>7.9</v>
      </c>
      <c r="Q107" s="54">
        <v>7.57</v>
      </c>
      <c r="R107" s="54">
        <v>7.34</v>
      </c>
      <c r="S107" s="54">
        <v>7.5</v>
      </c>
      <c r="T107" s="54">
        <v>7.62</v>
      </c>
      <c r="U107" s="54">
        <v>7.49</v>
      </c>
      <c r="V107" s="54">
        <v>7.46</v>
      </c>
      <c r="W107" s="54">
        <v>7.29</v>
      </c>
      <c r="X107" s="54">
        <v>7.3</v>
      </c>
      <c r="Y107" s="54">
        <v>7.63</v>
      </c>
      <c r="Z107" s="54">
        <v>8.11</v>
      </c>
      <c r="AA107" s="54">
        <v>8.41</v>
      </c>
      <c r="AB107" s="54">
        <v>8.75</v>
      </c>
    </row>
    <row r="108" spans="2:28" ht="15.75" x14ac:dyDescent="0.3">
      <c r="B108" s="7" t="s">
        <v>147</v>
      </c>
      <c r="C108" s="7" t="s">
        <v>153</v>
      </c>
      <c r="D108" s="54">
        <v>-83.91</v>
      </c>
      <c r="E108" s="54">
        <v>-91.38</v>
      </c>
      <c r="F108" s="54">
        <v>-96.15</v>
      </c>
      <c r="G108" s="54">
        <v>-102.01</v>
      </c>
      <c r="H108" s="54">
        <v>-109.53</v>
      </c>
      <c r="I108" s="54">
        <v>-111.34</v>
      </c>
      <c r="J108" s="54">
        <v>-151.44999999999999</v>
      </c>
      <c r="K108" s="54">
        <v>-163.71</v>
      </c>
      <c r="L108" s="54">
        <v>-182.35</v>
      </c>
      <c r="M108" s="54">
        <v>-204.98</v>
      </c>
      <c r="N108" s="54">
        <v>-243.8</v>
      </c>
      <c r="O108" s="54">
        <v>-295.27</v>
      </c>
      <c r="P108" s="54">
        <v>-324.45</v>
      </c>
      <c r="Q108" s="54">
        <v>-428.13</v>
      </c>
      <c r="R108" s="54">
        <v>-438.36</v>
      </c>
      <c r="S108" s="54">
        <v>-470.53</v>
      </c>
      <c r="T108" s="54">
        <v>-491.29</v>
      </c>
      <c r="U108" s="54">
        <v>-524.75</v>
      </c>
      <c r="V108" s="54">
        <v>-665.02</v>
      </c>
      <c r="W108" s="54">
        <v>-706.25</v>
      </c>
      <c r="X108" s="54">
        <v>-736.14</v>
      </c>
      <c r="Y108" s="54">
        <v>-756.02</v>
      </c>
      <c r="Z108" s="54">
        <v>-767.72</v>
      </c>
      <c r="AA108" s="54">
        <v>-801.59</v>
      </c>
      <c r="AB108" s="54">
        <v>-808.11</v>
      </c>
    </row>
    <row r="109" spans="2:28" ht="15.75" x14ac:dyDescent="0.3">
      <c r="B109" s="7" t="s">
        <v>147</v>
      </c>
      <c r="C109" s="7" t="s">
        <v>154</v>
      </c>
      <c r="D109" s="54">
        <v>10.01</v>
      </c>
      <c r="E109" s="54">
        <v>9.25</v>
      </c>
      <c r="F109" s="54">
        <v>7.79</v>
      </c>
      <c r="G109" s="54">
        <v>6.58</v>
      </c>
      <c r="H109" s="54">
        <v>6.04</v>
      </c>
      <c r="I109" s="54">
        <v>5.48</v>
      </c>
      <c r="J109" s="54">
        <v>4.8600000000000003</v>
      </c>
      <c r="K109" s="54">
        <v>3.52</v>
      </c>
      <c r="L109" s="54">
        <v>36.07</v>
      </c>
      <c r="M109" s="54">
        <v>35.03</v>
      </c>
      <c r="N109" s="54">
        <v>33.81</v>
      </c>
      <c r="O109" s="54">
        <v>26.82</v>
      </c>
      <c r="P109" s="54">
        <v>25.27</v>
      </c>
      <c r="Q109" s="54">
        <v>21.89</v>
      </c>
      <c r="R109" s="54">
        <v>20.440000000000001</v>
      </c>
      <c r="S109" s="54">
        <v>17.04</v>
      </c>
      <c r="T109" s="54">
        <v>13.6</v>
      </c>
      <c r="U109" s="54">
        <v>11.12</v>
      </c>
      <c r="V109" s="54">
        <v>7.92</v>
      </c>
      <c r="W109" s="54">
        <v>-5.99</v>
      </c>
      <c r="X109" s="54">
        <v>-9.9600000000000009</v>
      </c>
      <c r="Y109" s="54">
        <v>-12.01</v>
      </c>
      <c r="Z109" s="54">
        <v>-15.64</v>
      </c>
      <c r="AA109" s="54">
        <v>-17.59</v>
      </c>
      <c r="AB109" s="54">
        <v>-18.82</v>
      </c>
    </row>
    <row r="110" spans="2:28" ht="15.75" x14ac:dyDescent="0.3">
      <c r="B110" s="7" t="s">
        <v>147</v>
      </c>
      <c r="C110" s="7" t="s">
        <v>155</v>
      </c>
      <c r="D110" s="54">
        <v>7.14</v>
      </c>
      <c r="E110" s="54">
        <v>5.67</v>
      </c>
      <c r="F110" s="54">
        <v>4.3</v>
      </c>
      <c r="G110" s="54">
        <v>2.73</v>
      </c>
      <c r="H110" s="54">
        <v>2.74</v>
      </c>
      <c r="I110" s="54">
        <v>3.01</v>
      </c>
      <c r="J110" s="54">
        <v>3.73</v>
      </c>
      <c r="K110" s="54">
        <v>3.92</v>
      </c>
      <c r="L110" s="54">
        <v>4.38</v>
      </c>
      <c r="M110" s="54">
        <v>5.58</v>
      </c>
      <c r="N110" s="54">
        <v>4.82</v>
      </c>
      <c r="O110" s="54">
        <v>16.8</v>
      </c>
      <c r="P110" s="54">
        <v>49.66</v>
      </c>
      <c r="Q110" s="54">
        <v>74.510000000000005</v>
      </c>
      <c r="R110" s="54">
        <v>106.34</v>
      </c>
      <c r="S110" s="54">
        <v>103.26</v>
      </c>
      <c r="T110" s="54">
        <v>138.57</v>
      </c>
      <c r="U110" s="54">
        <v>144.18</v>
      </c>
      <c r="V110" s="54">
        <v>154.69999999999999</v>
      </c>
      <c r="W110" s="54">
        <v>145.31</v>
      </c>
      <c r="X110" s="54">
        <v>155.36000000000001</v>
      </c>
      <c r="Y110" s="54">
        <v>160.54</v>
      </c>
      <c r="Z110" s="54">
        <v>157.49</v>
      </c>
      <c r="AA110" s="54">
        <v>156.31</v>
      </c>
      <c r="AB110" s="54">
        <v>150.84</v>
      </c>
    </row>
    <row r="111" spans="2:28" ht="15.75" x14ac:dyDescent="0.3">
      <c r="B111" s="7" t="s">
        <v>147</v>
      </c>
      <c r="C111" s="7" t="s">
        <v>156</v>
      </c>
      <c r="D111" s="54">
        <v>-9.61</v>
      </c>
      <c r="E111" s="54">
        <v>16.77</v>
      </c>
      <c r="F111" s="54">
        <v>10.47</v>
      </c>
      <c r="G111" s="54">
        <v>2.95</v>
      </c>
      <c r="H111" s="54">
        <v>-0.97</v>
      </c>
      <c r="I111" s="54">
        <v>60.28</v>
      </c>
      <c r="J111" s="54">
        <v>41.11</v>
      </c>
      <c r="K111" s="54">
        <v>37.28</v>
      </c>
      <c r="L111" s="54">
        <v>24.73</v>
      </c>
      <c r="M111" s="54">
        <v>4.38</v>
      </c>
      <c r="N111" s="54">
        <v>-22.13</v>
      </c>
      <c r="O111" s="54">
        <v>-62.26</v>
      </c>
      <c r="P111" s="54">
        <v>-79.33</v>
      </c>
      <c r="Q111" s="54">
        <v>-144.84</v>
      </c>
      <c r="R111" s="54">
        <v>-149.85</v>
      </c>
      <c r="S111" s="54">
        <v>-166.95</v>
      </c>
      <c r="T111" s="54">
        <v>-179.02</v>
      </c>
      <c r="U111" s="54">
        <v>-190.26</v>
      </c>
      <c r="V111" s="54">
        <v>-263.38</v>
      </c>
      <c r="W111" s="54">
        <v>-289.58999999999997</v>
      </c>
      <c r="X111" s="54">
        <v>-314.79000000000002</v>
      </c>
      <c r="Y111" s="54">
        <v>-320.86</v>
      </c>
      <c r="Z111" s="54">
        <v>-326.64</v>
      </c>
      <c r="AA111" s="54">
        <v>-347.23</v>
      </c>
      <c r="AB111" s="54">
        <v>-347.06</v>
      </c>
    </row>
    <row r="112" spans="2:28" ht="15.75" x14ac:dyDescent="0.3">
      <c r="B112" s="7" t="s">
        <v>147</v>
      </c>
      <c r="C112" s="7" t="s">
        <v>157</v>
      </c>
      <c r="D112" s="54">
        <v>11.88</v>
      </c>
      <c r="E112" s="54">
        <v>11.1</v>
      </c>
      <c r="F112" s="54">
        <v>11.75</v>
      </c>
      <c r="G112" s="54">
        <v>10.7</v>
      </c>
      <c r="H112" s="54">
        <v>11.06</v>
      </c>
      <c r="I112" s="54">
        <v>12.46</v>
      </c>
      <c r="J112" s="54">
        <v>12.34</v>
      </c>
      <c r="K112" s="54">
        <v>11.51</v>
      </c>
      <c r="L112" s="54">
        <v>-7.47</v>
      </c>
      <c r="M112" s="54">
        <v>-0.76</v>
      </c>
      <c r="N112" s="54">
        <v>4.28</v>
      </c>
      <c r="O112" s="54">
        <v>7.81</v>
      </c>
      <c r="P112" s="54">
        <v>11.37</v>
      </c>
      <c r="Q112" s="54">
        <v>26.51</v>
      </c>
      <c r="R112" s="54">
        <v>20.239999999999998</v>
      </c>
      <c r="S112" s="54">
        <v>10.44</v>
      </c>
      <c r="T112" s="54">
        <v>-21.02</v>
      </c>
      <c r="U112" s="54">
        <v>-35.44</v>
      </c>
      <c r="V112" s="54">
        <v>-50.15</v>
      </c>
      <c r="W112" s="54">
        <v>-72.319999999999993</v>
      </c>
      <c r="X112" s="54">
        <v>-83.54</v>
      </c>
      <c r="Y112" s="54">
        <v>-88.37</v>
      </c>
      <c r="Z112" s="54">
        <v>-116.01</v>
      </c>
      <c r="AA112" s="54">
        <v>-177.78</v>
      </c>
      <c r="AB112" s="54">
        <v>-183.08</v>
      </c>
    </row>
    <row r="113" spans="2:28" ht="15.75" x14ac:dyDescent="0.3">
      <c r="B113" s="7" t="s">
        <v>147</v>
      </c>
      <c r="C113" s="7" t="s">
        <v>158</v>
      </c>
      <c r="D113" s="54">
        <v>1.4</v>
      </c>
      <c r="E113" s="54">
        <v>1.38</v>
      </c>
      <c r="F113" s="54">
        <v>1.44</v>
      </c>
      <c r="G113" s="54">
        <v>0.71</v>
      </c>
      <c r="H113" s="54">
        <v>9</v>
      </c>
      <c r="I113" s="54">
        <v>16.48</v>
      </c>
      <c r="J113" s="54">
        <v>23.36</v>
      </c>
      <c r="K113" s="54">
        <v>23.3</v>
      </c>
      <c r="L113" s="54">
        <v>23.16</v>
      </c>
      <c r="M113" s="54">
        <v>22.71</v>
      </c>
      <c r="N113" s="54">
        <v>22.55</v>
      </c>
      <c r="O113" s="54">
        <v>16.41</v>
      </c>
      <c r="P113" s="54">
        <v>16.14</v>
      </c>
      <c r="Q113" s="54">
        <v>14.19</v>
      </c>
      <c r="R113" s="54">
        <v>13.71</v>
      </c>
      <c r="S113" s="54">
        <v>12.69</v>
      </c>
      <c r="T113" s="54">
        <v>10.58</v>
      </c>
      <c r="U113" s="54">
        <v>9.91</v>
      </c>
      <c r="V113" s="54">
        <v>7.79</v>
      </c>
      <c r="W113" s="54">
        <v>-0.64</v>
      </c>
      <c r="X113" s="54">
        <v>-1.41</v>
      </c>
      <c r="Y113" s="54">
        <v>-3</v>
      </c>
      <c r="Z113" s="54">
        <v>-5.35</v>
      </c>
      <c r="AA113" s="54">
        <v>-6.2</v>
      </c>
      <c r="AB113" s="54">
        <v>-7.28</v>
      </c>
    </row>
    <row r="114" spans="2:28" ht="15.75" x14ac:dyDescent="0.3">
      <c r="B114" s="7" t="s">
        <v>147</v>
      </c>
      <c r="C114" s="7" t="s">
        <v>159</v>
      </c>
      <c r="D114" s="54">
        <v>109.76</v>
      </c>
      <c r="E114" s="54">
        <v>102.12</v>
      </c>
      <c r="F114" s="54">
        <v>104.91</v>
      </c>
      <c r="G114" s="54">
        <v>100.47</v>
      </c>
      <c r="H114" s="54">
        <v>103.71</v>
      </c>
      <c r="I114" s="54">
        <v>107.04</v>
      </c>
      <c r="J114" s="54">
        <v>141.71</v>
      </c>
      <c r="K114" s="54">
        <v>169.19</v>
      </c>
      <c r="L114" s="54">
        <v>163.51</v>
      </c>
      <c r="M114" s="54">
        <v>166.3</v>
      </c>
      <c r="N114" s="54">
        <v>170.46</v>
      </c>
      <c r="O114" s="54">
        <v>144.66999999999999</v>
      </c>
      <c r="P114" s="54">
        <v>123.98</v>
      </c>
      <c r="Q114" s="54">
        <v>161.57</v>
      </c>
      <c r="R114" s="54">
        <v>179.37</v>
      </c>
      <c r="S114" s="54">
        <v>207.38</v>
      </c>
      <c r="T114" s="54">
        <v>110.1</v>
      </c>
      <c r="U114" s="54">
        <v>111.64</v>
      </c>
      <c r="V114" s="54">
        <v>148.41</v>
      </c>
      <c r="W114" s="54">
        <v>96.05</v>
      </c>
      <c r="X114" s="54">
        <v>97.92</v>
      </c>
      <c r="Y114" s="54">
        <v>101.62</v>
      </c>
      <c r="Z114" s="54">
        <v>22.43</v>
      </c>
      <c r="AA114" s="54">
        <v>-60.61</v>
      </c>
      <c r="AB114" s="54">
        <v>-64</v>
      </c>
    </row>
    <row r="115" spans="2:28" ht="15.75" x14ac:dyDescent="0.3">
      <c r="B115" s="7" t="s">
        <v>147</v>
      </c>
      <c r="C115" s="7" t="s">
        <v>160</v>
      </c>
      <c r="D115" s="54">
        <v>-2.96</v>
      </c>
      <c r="E115" s="54">
        <v>-3.64</v>
      </c>
      <c r="F115" s="54">
        <v>12.75</v>
      </c>
      <c r="G115" s="54">
        <v>12.8</v>
      </c>
      <c r="H115" s="54">
        <v>13.58</v>
      </c>
      <c r="I115" s="54">
        <v>11.5</v>
      </c>
      <c r="J115" s="54">
        <v>7.9</v>
      </c>
      <c r="K115" s="54">
        <v>3.93</v>
      </c>
      <c r="L115" s="54">
        <v>0.54</v>
      </c>
      <c r="M115" s="54">
        <v>63.39</v>
      </c>
      <c r="N115" s="54">
        <v>46.33</v>
      </c>
      <c r="O115" s="54">
        <v>45.75</v>
      </c>
      <c r="P115" s="54">
        <v>46.73</v>
      </c>
      <c r="Q115" s="54">
        <v>41.73</v>
      </c>
      <c r="R115" s="54">
        <v>23.23</v>
      </c>
      <c r="S115" s="54">
        <v>11.38</v>
      </c>
      <c r="T115" s="54">
        <v>13.23</v>
      </c>
      <c r="U115" s="54">
        <v>0.66</v>
      </c>
      <c r="V115" s="54">
        <v>-5.39</v>
      </c>
      <c r="W115" s="54">
        <v>-38.22</v>
      </c>
      <c r="X115" s="54">
        <v>-45.56</v>
      </c>
      <c r="Y115" s="54">
        <v>-55.9</v>
      </c>
      <c r="Z115" s="54">
        <v>-58.24</v>
      </c>
      <c r="AA115" s="54">
        <v>-67.459999999999994</v>
      </c>
      <c r="AB115" s="54">
        <v>-67.28</v>
      </c>
    </row>
    <row r="116" spans="2:28" ht="15.75" x14ac:dyDescent="0.3">
      <c r="B116" s="7" t="s">
        <v>147</v>
      </c>
      <c r="C116" s="7" t="s">
        <v>161</v>
      </c>
      <c r="D116" s="54">
        <v>50.14</v>
      </c>
      <c r="E116" s="54">
        <v>47.06</v>
      </c>
      <c r="F116" s="54">
        <v>19.920000000000002</v>
      </c>
      <c r="G116" s="54">
        <v>3.58</v>
      </c>
      <c r="H116" s="54">
        <v>-9.81</v>
      </c>
      <c r="I116" s="54">
        <v>-22.71</v>
      </c>
      <c r="J116" s="54">
        <v>-29.32</v>
      </c>
      <c r="K116" s="54">
        <v>-39.229999999999997</v>
      </c>
      <c r="L116" s="54">
        <v>-78.27</v>
      </c>
      <c r="M116" s="54">
        <v>-101.61</v>
      </c>
      <c r="N116" s="54">
        <v>-104.82</v>
      </c>
      <c r="O116" s="54">
        <v>-153.19</v>
      </c>
      <c r="P116" s="54">
        <v>-212.52</v>
      </c>
      <c r="Q116" s="54">
        <v>-225.08</v>
      </c>
      <c r="R116" s="54">
        <v>-258.08999999999997</v>
      </c>
      <c r="S116" s="54">
        <v>-341.43</v>
      </c>
      <c r="T116" s="54">
        <v>-404.59</v>
      </c>
      <c r="U116" s="54">
        <v>-463.27</v>
      </c>
      <c r="V116" s="54">
        <v>-513.85</v>
      </c>
      <c r="W116" s="54">
        <v>-554.47</v>
      </c>
      <c r="X116" s="54">
        <v>-636.16</v>
      </c>
      <c r="Y116" s="54">
        <v>-667.52</v>
      </c>
      <c r="Z116" s="54">
        <v>-753.34</v>
      </c>
      <c r="AA116" s="54">
        <v>-755.24</v>
      </c>
      <c r="AB116" s="54">
        <v>-778.72</v>
      </c>
    </row>
    <row r="117" spans="2:28" ht="15.75" x14ac:dyDescent="0.3">
      <c r="B117" s="7" t="s">
        <v>147</v>
      </c>
      <c r="C117" s="7" t="s">
        <v>162</v>
      </c>
      <c r="D117" s="54">
        <v>3.04</v>
      </c>
      <c r="E117" s="54">
        <v>3.23</v>
      </c>
      <c r="F117" s="54">
        <v>3.31</v>
      </c>
      <c r="G117" s="54">
        <v>3.21</v>
      </c>
      <c r="H117" s="54">
        <v>2.98</v>
      </c>
      <c r="I117" s="54">
        <v>2.71</v>
      </c>
      <c r="J117" s="54">
        <v>2.09</v>
      </c>
      <c r="K117" s="54">
        <v>1.71</v>
      </c>
      <c r="L117" s="54">
        <v>1.27</v>
      </c>
      <c r="M117" s="54">
        <v>0.72</v>
      </c>
      <c r="N117" s="54">
        <v>0.26</v>
      </c>
      <c r="O117" s="54">
        <v>-10.43</v>
      </c>
      <c r="P117" s="54">
        <v>-11</v>
      </c>
      <c r="Q117" s="54">
        <v>-14.68</v>
      </c>
      <c r="R117" s="54">
        <v>-15.56</v>
      </c>
      <c r="S117" s="54">
        <v>-16.760000000000002</v>
      </c>
      <c r="T117" s="54">
        <v>-19.39</v>
      </c>
      <c r="U117" s="54">
        <v>-21.05</v>
      </c>
      <c r="V117" s="54">
        <v>-23.68</v>
      </c>
      <c r="W117" s="54">
        <v>-37.909999999999997</v>
      </c>
      <c r="X117" s="54">
        <v>-40.090000000000003</v>
      </c>
      <c r="Y117" s="54">
        <v>-42.16</v>
      </c>
      <c r="Z117" s="54">
        <v>-45.53</v>
      </c>
      <c r="AA117" s="54">
        <v>-47.01</v>
      </c>
      <c r="AB117" s="54">
        <v>-48.8</v>
      </c>
    </row>
    <row r="118" spans="2:28" ht="15.75" x14ac:dyDescent="0.3">
      <c r="B118" s="7" t="s">
        <v>147</v>
      </c>
      <c r="C118" s="7" t="s">
        <v>163</v>
      </c>
      <c r="D118" s="54">
        <v>-168.97</v>
      </c>
      <c r="E118" s="54">
        <v>-183.02</v>
      </c>
      <c r="F118" s="54">
        <v>-241.56</v>
      </c>
      <c r="G118" s="54">
        <v>-270.14999999999998</v>
      </c>
      <c r="H118" s="54">
        <v>-298.52</v>
      </c>
      <c r="I118" s="54">
        <v>-317.91000000000003</v>
      </c>
      <c r="J118" s="54">
        <v>-355.58</v>
      </c>
      <c r="K118" s="54">
        <v>-378.65</v>
      </c>
      <c r="L118" s="54">
        <v>-442.14</v>
      </c>
      <c r="M118" s="54">
        <v>-511.93</v>
      </c>
      <c r="N118" s="54">
        <v>-551.74</v>
      </c>
      <c r="O118" s="54">
        <v>-674.8</v>
      </c>
      <c r="P118" s="54">
        <v>-843.79</v>
      </c>
      <c r="Q118" s="54">
        <v>-957.09</v>
      </c>
      <c r="R118" s="54">
        <v>-1013.88</v>
      </c>
      <c r="S118" s="54">
        <v>-1279.22</v>
      </c>
      <c r="T118" s="54">
        <v>-1423.66</v>
      </c>
      <c r="U118" s="54">
        <v>-1535.22</v>
      </c>
      <c r="V118" s="54">
        <v>-1754.35</v>
      </c>
      <c r="W118" s="54">
        <v>-1867.36</v>
      </c>
      <c r="X118" s="54">
        <v>-2011.11</v>
      </c>
      <c r="Y118" s="54">
        <v>-2072.86</v>
      </c>
      <c r="Z118" s="54">
        <v>-2233.94</v>
      </c>
      <c r="AA118" s="54">
        <v>-2271.56</v>
      </c>
      <c r="AB118" s="54">
        <v>-2308.2600000000002</v>
      </c>
    </row>
    <row r="119" spans="2:28" ht="15.75" x14ac:dyDescent="0.3">
      <c r="B119" s="7" t="s">
        <v>147</v>
      </c>
      <c r="C119" s="7" t="s">
        <v>164</v>
      </c>
      <c r="D119" s="54">
        <v>22.51</v>
      </c>
      <c r="E119" s="54">
        <v>19.45</v>
      </c>
      <c r="F119" s="54">
        <v>18.18</v>
      </c>
      <c r="G119" s="54">
        <v>18.28</v>
      </c>
      <c r="H119" s="54">
        <v>16.32</v>
      </c>
      <c r="I119" s="54">
        <v>7.27</v>
      </c>
      <c r="J119" s="54">
        <v>-3.52</v>
      </c>
      <c r="K119" s="54">
        <v>-24.08</v>
      </c>
      <c r="L119" s="54">
        <v>-46.07</v>
      </c>
      <c r="M119" s="54">
        <v>-62.3</v>
      </c>
      <c r="N119" s="54">
        <v>-120.16</v>
      </c>
      <c r="O119" s="54">
        <v>-129.44</v>
      </c>
      <c r="P119" s="54">
        <v>-147.21</v>
      </c>
      <c r="Q119" s="54">
        <v>-181.97</v>
      </c>
      <c r="R119" s="54">
        <v>-261.60000000000002</v>
      </c>
      <c r="S119" s="54">
        <v>-301.73</v>
      </c>
      <c r="T119" s="54">
        <v>-308.76</v>
      </c>
      <c r="U119" s="54">
        <v>-343.91</v>
      </c>
      <c r="V119" s="54">
        <v>-389.15</v>
      </c>
      <c r="W119" s="54">
        <v>-470.59</v>
      </c>
      <c r="X119" s="54">
        <v>-486.26</v>
      </c>
      <c r="Y119" s="54">
        <v>-520.09</v>
      </c>
      <c r="Z119" s="54">
        <v>-505.61</v>
      </c>
      <c r="AA119" s="54">
        <v>-529.19000000000005</v>
      </c>
      <c r="AB119" s="54">
        <v>-527.79999999999995</v>
      </c>
    </row>
    <row r="120" spans="2:28" ht="15.75" x14ac:dyDescent="0.3">
      <c r="B120" s="7" t="s">
        <v>147</v>
      </c>
      <c r="C120" s="7" t="s">
        <v>165</v>
      </c>
      <c r="D120" s="54">
        <v>-66.22</v>
      </c>
      <c r="E120" s="54">
        <v>-83.69</v>
      </c>
      <c r="F120" s="54">
        <v>-102.24</v>
      </c>
      <c r="G120" s="54">
        <v>-114.41</v>
      </c>
      <c r="H120" s="54">
        <v>-84.16</v>
      </c>
      <c r="I120" s="54">
        <v>-27.77</v>
      </c>
      <c r="J120" s="54">
        <v>0.28999999999999998</v>
      </c>
      <c r="K120" s="54">
        <v>34.72</v>
      </c>
      <c r="L120" s="54">
        <v>82.67</v>
      </c>
      <c r="M120" s="54">
        <v>125.03</v>
      </c>
      <c r="N120" s="54">
        <v>58.49</v>
      </c>
      <c r="O120" s="54">
        <v>51.81</v>
      </c>
      <c r="P120" s="54">
        <v>31.3</v>
      </c>
      <c r="Q120" s="54">
        <v>-103.47</v>
      </c>
      <c r="R120" s="54">
        <v>-296.61</v>
      </c>
      <c r="S120" s="54">
        <v>-378.5</v>
      </c>
      <c r="T120" s="54">
        <v>-382.77</v>
      </c>
      <c r="U120" s="54">
        <v>-464.34</v>
      </c>
      <c r="V120" s="54">
        <v>-569.84</v>
      </c>
      <c r="W120" s="54">
        <v>-675.99</v>
      </c>
      <c r="X120" s="54">
        <v>-763.42</v>
      </c>
      <c r="Y120" s="54">
        <v>-808.51</v>
      </c>
      <c r="Z120" s="54">
        <v>-833.53</v>
      </c>
      <c r="AA120" s="54">
        <v>-909.26</v>
      </c>
      <c r="AB120" s="54">
        <v>-919.92</v>
      </c>
    </row>
    <row r="121" spans="2:28" ht="15.75" x14ac:dyDescent="0.3">
      <c r="B121" s="7" t="s">
        <v>147</v>
      </c>
      <c r="C121" s="7" t="s">
        <v>166</v>
      </c>
      <c r="D121" s="54">
        <v>8.3000000000000007</v>
      </c>
      <c r="E121" s="54">
        <v>7.33</v>
      </c>
      <c r="F121" s="54">
        <v>7.6</v>
      </c>
      <c r="G121" s="54">
        <v>5.63</v>
      </c>
      <c r="H121" s="54">
        <v>56.46</v>
      </c>
      <c r="I121" s="54">
        <v>114.74</v>
      </c>
      <c r="J121" s="54">
        <v>141.18</v>
      </c>
      <c r="K121" s="54">
        <v>160.05000000000001</v>
      </c>
      <c r="L121" s="54">
        <v>237.67</v>
      </c>
      <c r="M121" s="54">
        <v>332.94</v>
      </c>
      <c r="N121" s="54">
        <v>437.23</v>
      </c>
      <c r="O121" s="54">
        <v>456.66</v>
      </c>
      <c r="P121" s="54">
        <v>479.8</v>
      </c>
      <c r="Q121" s="54">
        <v>500.05</v>
      </c>
      <c r="R121" s="54">
        <v>495.07</v>
      </c>
      <c r="S121" s="54">
        <v>487.45</v>
      </c>
      <c r="T121" s="54">
        <v>474.81</v>
      </c>
      <c r="U121" s="54">
        <v>467.58</v>
      </c>
      <c r="V121" s="54">
        <v>463.55</v>
      </c>
      <c r="W121" s="54">
        <v>452.36</v>
      </c>
      <c r="X121" s="54">
        <v>447.82</v>
      </c>
      <c r="Y121" s="54">
        <v>445.18</v>
      </c>
      <c r="Z121" s="54">
        <v>429.36</v>
      </c>
      <c r="AA121" s="54">
        <v>413.88</v>
      </c>
      <c r="AB121" s="54">
        <v>413.42</v>
      </c>
    </row>
    <row r="122" spans="2:28" ht="15.75" x14ac:dyDescent="0.3">
      <c r="B122" s="7" t="s">
        <v>147</v>
      </c>
      <c r="C122" s="7" t="s">
        <v>167</v>
      </c>
      <c r="D122" s="54">
        <v>-1.21</v>
      </c>
      <c r="E122" s="54">
        <v>-1.1299999999999999</v>
      </c>
      <c r="F122" s="54">
        <v>-1.1100000000000001</v>
      </c>
      <c r="G122" s="54">
        <v>-1.23</v>
      </c>
      <c r="H122" s="54">
        <v>-1.36</v>
      </c>
      <c r="I122" s="54">
        <v>-1.47</v>
      </c>
      <c r="J122" s="54">
        <v>-1.92</v>
      </c>
      <c r="K122" s="54">
        <v>-2.62</v>
      </c>
      <c r="L122" s="54">
        <v>-2.79</v>
      </c>
      <c r="M122" s="54">
        <v>-3.05</v>
      </c>
      <c r="N122" s="54">
        <v>-4.32</v>
      </c>
      <c r="O122" s="54">
        <v>-9.44</v>
      </c>
      <c r="P122" s="54">
        <v>-9.83</v>
      </c>
      <c r="Q122" s="54">
        <v>-10.79</v>
      </c>
      <c r="R122" s="54">
        <v>-12.38</v>
      </c>
      <c r="S122" s="54">
        <v>-15.98</v>
      </c>
      <c r="T122" s="54">
        <v>-16.489999999999998</v>
      </c>
      <c r="U122" s="54">
        <v>-17.59</v>
      </c>
      <c r="V122" s="54">
        <v>-17.649999999999999</v>
      </c>
      <c r="W122" s="54">
        <v>-25.76</v>
      </c>
      <c r="X122" s="54">
        <v>-26.5</v>
      </c>
      <c r="Y122" s="54">
        <v>-28.28</v>
      </c>
      <c r="Z122" s="54">
        <v>-29.64</v>
      </c>
      <c r="AA122" s="54">
        <v>-30</v>
      </c>
      <c r="AB122" s="54">
        <v>-30.58</v>
      </c>
    </row>
    <row r="123" spans="2:28" ht="15.75" x14ac:dyDescent="0.3">
      <c r="B123" s="7" t="s">
        <v>147</v>
      </c>
      <c r="C123" s="7" t="s">
        <v>168</v>
      </c>
      <c r="D123" s="54">
        <v>-57.97</v>
      </c>
      <c r="E123" s="54">
        <v>-8.85</v>
      </c>
      <c r="F123" s="54">
        <v>-46.88</v>
      </c>
      <c r="G123" s="54">
        <v>-58.55</v>
      </c>
      <c r="H123" s="54">
        <v>-68.27</v>
      </c>
      <c r="I123" s="54">
        <v>-73.48</v>
      </c>
      <c r="J123" s="54">
        <v>-88.69</v>
      </c>
      <c r="K123" s="54">
        <v>-124.66</v>
      </c>
      <c r="L123" s="54">
        <v>-163.13</v>
      </c>
      <c r="M123" s="54">
        <v>-138.44</v>
      </c>
      <c r="N123" s="54">
        <v>-149.19</v>
      </c>
      <c r="O123" s="54">
        <v>-205.1</v>
      </c>
      <c r="P123" s="54">
        <v>-327.37</v>
      </c>
      <c r="Q123" s="54">
        <v>-397.04</v>
      </c>
      <c r="R123" s="54">
        <v>-428.82</v>
      </c>
      <c r="S123" s="54">
        <v>-619.37</v>
      </c>
      <c r="T123" s="54">
        <v>-724.96</v>
      </c>
      <c r="U123" s="54">
        <v>-749.14</v>
      </c>
      <c r="V123" s="54">
        <v>-893.52</v>
      </c>
      <c r="W123" s="54">
        <v>-970.18</v>
      </c>
      <c r="X123" s="54">
        <v>-1083.21</v>
      </c>
      <c r="Y123" s="54">
        <v>-1131.5</v>
      </c>
      <c r="Z123" s="54">
        <v>-1232.1400000000001</v>
      </c>
      <c r="AA123" s="54">
        <v>-1258.04</v>
      </c>
      <c r="AB123" s="54">
        <v>-1291.93</v>
      </c>
    </row>
    <row r="124" spans="2:28" ht="15.75" x14ac:dyDescent="0.3">
      <c r="B124" s="7" t="s">
        <v>147</v>
      </c>
      <c r="C124" s="7" t="s">
        <v>169</v>
      </c>
      <c r="D124" s="54">
        <v>-1.95</v>
      </c>
      <c r="E124" s="54">
        <v>76.819999999999993</v>
      </c>
      <c r="F124" s="54">
        <v>82.31</v>
      </c>
      <c r="G124" s="54">
        <v>81.760000000000005</v>
      </c>
      <c r="H124" s="54">
        <v>82.51</v>
      </c>
      <c r="I124" s="54">
        <v>83.29</v>
      </c>
      <c r="J124" s="54">
        <v>80.739999999999995</v>
      </c>
      <c r="K124" s="54">
        <v>78.489999999999995</v>
      </c>
      <c r="L124" s="54">
        <v>77.09</v>
      </c>
      <c r="M124" s="54">
        <v>75.53</v>
      </c>
      <c r="N124" s="54">
        <v>61.9</v>
      </c>
      <c r="O124" s="54">
        <v>30.25</v>
      </c>
      <c r="P124" s="54">
        <v>26.68</v>
      </c>
      <c r="Q124" s="54">
        <v>20.32</v>
      </c>
      <c r="R124" s="54">
        <v>10.53</v>
      </c>
      <c r="S124" s="54">
        <v>-30.36</v>
      </c>
      <c r="T124" s="54">
        <v>-36.380000000000003</v>
      </c>
      <c r="U124" s="54">
        <v>-49.32</v>
      </c>
      <c r="V124" s="54">
        <v>-50.46</v>
      </c>
      <c r="W124" s="54">
        <v>-100.72</v>
      </c>
      <c r="X124" s="54">
        <v>-108.09</v>
      </c>
      <c r="Y124" s="54">
        <v>-119.95</v>
      </c>
      <c r="Z124" s="54">
        <v>-130.75</v>
      </c>
      <c r="AA124" s="54">
        <v>-137.63999999999999</v>
      </c>
      <c r="AB124" s="54">
        <v>-141.38999999999999</v>
      </c>
    </row>
    <row r="125" spans="2:28" ht="15.75" x14ac:dyDescent="0.3">
      <c r="B125" s="7" t="s">
        <v>147</v>
      </c>
      <c r="C125" s="7" t="s">
        <v>170</v>
      </c>
      <c r="D125" s="54">
        <v>0.26</v>
      </c>
      <c r="E125" s="54">
        <v>0.1</v>
      </c>
      <c r="F125" s="54">
        <v>0.18</v>
      </c>
      <c r="G125" s="54">
        <v>-0.51</v>
      </c>
      <c r="H125" s="54">
        <v>-0.65</v>
      </c>
      <c r="I125" s="54">
        <v>-0.87</v>
      </c>
      <c r="J125" s="54">
        <v>-1.41</v>
      </c>
      <c r="K125" s="54">
        <v>-1.69</v>
      </c>
      <c r="L125" s="54">
        <v>-2.2000000000000002</v>
      </c>
      <c r="M125" s="54">
        <v>-2.58</v>
      </c>
      <c r="N125" s="54">
        <v>-3.65</v>
      </c>
      <c r="O125" s="54">
        <v>-16.29</v>
      </c>
      <c r="P125" s="54">
        <v>-16.920000000000002</v>
      </c>
      <c r="Q125" s="54">
        <v>-19.809999999999999</v>
      </c>
      <c r="R125" s="54">
        <v>-20.92</v>
      </c>
      <c r="S125" s="54">
        <v>-21.97</v>
      </c>
      <c r="T125" s="54">
        <v>-25.02</v>
      </c>
      <c r="U125" s="54">
        <v>-26.39</v>
      </c>
      <c r="V125" s="54">
        <v>-28.66</v>
      </c>
      <c r="W125" s="54">
        <v>-43.78</v>
      </c>
      <c r="X125" s="54">
        <v>-45.45</v>
      </c>
      <c r="Y125" s="54">
        <v>-47.55</v>
      </c>
      <c r="Z125" s="54">
        <v>-50.47</v>
      </c>
      <c r="AA125" s="54">
        <v>-51.89</v>
      </c>
      <c r="AB125" s="54">
        <v>-54.19</v>
      </c>
    </row>
    <row r="126" spans="2:28" ht="15.75" x14ac:dyDescent="0.3">
      <c r="B126" s="7" t="s">
        <v>147</v>
      </c>
      <c r="C126" s="7" t="s">
        <v>171</v>
      </c>
      <c r="D126" s="54">
        <v>-1.24</v>
      </c>
      <c r="E126" s="54">
        <v>-2.85</v>
      </c>
      <c r="F126" s="54">
        <v>-3.11</v>
      </c>
      <c r="G126" s="54">
        <v>-5.09</v>
      </c>
      <c r="H126" s="54">
        <v>-5.62</v>
      </c>
      <c r="I126" s="54">
        <v>-7.2</v>
      </c>
      <c r="J126" s="54">
        <v>-8.9499999999999993</v>
      </c>
      <c r="K126" s="54">
        <v>-9.59</v>
      </c>
      <c r="L126" s="54">
        <v>-11.05</v>
      </c>
      <c r="M126" s="54">
        <v>-12.84</v>
      </c>
      <c r="N126" s="54">
        <v>-14.55</v>
      </c>
      <c r="O126" s="54">
        <v>-55.16</v>
      </c>
      <c r="P126" s="54">
        <v>-58.03</v>
      </c>
      <c r="Q126" s="54">
        <v>-66.91</v>
      </c>
      <c r="R126" s="54">
        <v>-70.88</v>
      </c>
      <c r="S126" s="54">
        <v>-74.3</v>
      </c>
      <c r="T126" s="54">
        <v>-82.43</v>
      </c>
      <c r="U126" s="54">
        <v>-88.49</v>
      </c>
      <c r="V126" s="54">
        <v>-95.5</v>
      </c>
      <c r="W126" s="54">
        <v>-139.44999999999999</v>
      </c>
      <c r="X126" s="54">
        <v>-144.26</v>
      </c>
      <c r="Y126" s="54">
        <v>-150.07</v>
      </c>
      <c r="Z126" s="54">
        <v>-159.97</v>
      </c>
      <c r="AA126" s="54">
        <v>-164.74</v>
      </c>
      <c r="AB126" s="54">
        <v>-171.54</v>
      </c>
    </row>
    <row r="127" spans="2:28" ht="15.75" x14ac:dyDescent="0.3">
      <c r="B127" s="7" t="s">
        <v>147</v>
      </c>
      <c r="C127" s="7" t="s">
        <v>172</v>
      </c>
      <c r="D127" s="54">
        <v>-10.69</v>
      </c>
      <c r="E127" s="54">
        <v>-12.95</v>
      </c>
      <c r="F127" s="54">
        <v>-13.52</v>
      </c>
      <c r="G127" s="54">
        <v>-12.97</v>
      </c>
      <c r="H127" s="54">
        <v>-15.19</v>
      </c>
      <c r="I127" s="54">
        <v>-22.7</v>
      </c>
      <c r="J127" s="54">
        <v>-34.61</v>
      </c>
      <c r="K127" s="54">
        <v>-54.07</v>
      </c>
      <c r="L127" s="54">
        <v>-71.150000000000006</v>
      </c>
      <c r="M127" s="54">
        <v>-80.97</v>
      </c>
      <c r="N127" s="54">
        <v>-161.24</v>
      </c>
      <c r="O127" s="54">
        <v>-174.95</v>
      </c>
      <c r="P127" s="54">
        <v>-196.71</v>
      </c>
      <c r="Q127" s="54">
        <v>-238.81</v>
      </c>
      <c r="R127" s="54">
        <v>-313.33999999999997</v>
      </c>
      <c r="S127" s="54">
        <v>-354.8</v>
      </c>
      <c r="T127" s="54">
        <v>-368.03</v>
      </c>
      <c r="U127" s="54">
        <v>-403.94</v>
      </c>
      <c r="V127" s="54">
        <v>-434.23</v>
      </c>
      <c r="W127" s="54">
        <v>-500.97</v>
      </c>
      <c r="X127" s="54">
        <v>-530.59</v>
      </c>
      <c r="Y127" s="54">
        <v>-560.94000000000005</v>
      </c>
      <c r="Z127" s="54">
        <v>-598.85</v>
      </c>
      <c r="AA127" s="54">
        <v>-638.1</v>
      </c>
      <c r="AB127" s="54">
        <v>-639.33000000000004</v>
      </c>
    </row>
    <row r="128" spans="2:28" ht="15.75" x14ac:dyDescent="0.3">
      <c r="B128" s="7" t="s">
        <v>147</v>
      </c>
      <c r="C128" s="7" t="s">
        <v>173</v>
      </c>
      <c r="D128" s="54">
        <v>2.5299999999999998</v>
      </c>
      <c r="E128" s="54">
        <v>1.7</v>
      </c>
      <c r="F128" s="54">
        <v>1.44</v>
      </c>
      <c r="G128" s="54">
        <v>0.44</v>
      </c>
      <c r="H128" s="54">
        <v>0.28999999999999998</v>
      </c>
      <c r="I128" s="54">
        <v>-0.06</v>
      </c>
      <c r="J128" s="54">
        <v>-1.46</v>
      </c>
      <c r="K128" s="54">
        <v>-2.16</v>
      </c>
      <c r="L128" s="54">
        <v>-2.92</v>
      </c>
      <c r="M128" s="54">
        <v>-4</v>
      </c>
      <c r="N128" s="54">
        <v>-4.5</v>
      </c>
      <c r="O128" s="54">
        <v>-19.82</v>
      </c>
      <c r="P128" s="54">
        <v>-21.01</v>
      </c>
      <c r="Q128" s="54">
        <v>-26.19</v>
      </c>
      <c r="R128" s="54">
        <v>-28.11</v>
      </c>
      <c r="S128" s="54">
        <v>-30.62</v>
      </c>
      <c r="T128" s="54">
        <v>-36.1</v>
      </c>
      <c r="U128" s="54">
        <v>-38.630000000000003</v>
      </c>
      <c r="V128" s="54">
        <v>-42.83</v>
      </c>
      <c r="W128" s="54">
        <v>-65.86</v>
      </c>
      <c r="X128" s="54">
        <v>-68.540000000000006</v>
      </c>
      <c r="Y128" s="54">
        <v>-71.930000000000007</v>
      </c>
      <c r="Z128" s="54">
        <v>-76.900000000000006</v>
      </c>
      <c r="AA128" s="54">
        <v>-78.94</v>
      </c>
      <c r="AB128" s="54">
        <v>-82.22</v>
      </c>
    </row>
    <row r="129" spans="2:28" ht="15.75" x14ac:dyDescent="0.3">
      <c r="B129" s="7" t="s">
        <v>147</v>
      </c>
      <c r="C129" s="7" t="s">
        <v>174</v>
      </c>
      <c r="D129" s="54">
        <v>17.43</v>
      </c>
      <c r="E129" s="54">
        <v>17.53</v>
      </c>
      <c r="F129" s="54">
        <v>49.17</v>
      </c>
      <c r="G129" s="54">
        <v>49.27</v>
      </c>
      <c r="H129" s="54">
        <v>58.25</v>
      </c>
      <c r="I129" s="54">
        <v>57.97</v>
      </c>
      <c r="J129" s="54">
        <v>67.099999999999994</v>
      </c>
      <c r="K129" s="54">
        <v>94.38</v>
      </c>
      <c r="L129" s="54">
        <v>119.48</v>
      </c>
      <c r="M129" s="54">
        <v>128.54</v>
      </c>
      <c r="N129" s="54">
        <v>129.29</v>
      </c>
      <c r="O129" s="54">
        <v>132.16999999999999</v>
      </c>
      <c r="P129" s="54">
        <v>134.08000000000001</v>
      </c>
      <c r="Q129" s="54">
        <v>136.55000000000001</v>
      </c>
      <c r="R129" s="54">
        <v>229.66</v>
      </c>
      <c r="S129" s="54">
        <v>231.12</v>
      </c>
      <c r="T129" s="54">
        <v>352.91</v>
      </c>
      <c r="U129" s="54">
        <v>355.31</v>
      </c>
      <c r="V129" s="54">
        <v>355.85</v>
      </c>
      <c r="W129" s="54">
        <v>358.81</v>
      </c>
      <c r="X129" s="54">
        <v>361.85</v>
      </c>
      <c r="Y129" s="54">
        <v>363.58</v>
      </c>
      <c r="Z129" s="54">
        <v>365.59</v>
      </c>
      <c r="AA129" s="54">
        <v>368.13</v>
      </c>
      <c r="AB129" s="54">
        <v>370.45</v>
      </c>
    </row>
    <row r="130" spans="2:28" ht="15.75" x14ac:dyDescent="0.3">
      <c r="B130" s="7" t="s">
        <v>147</v>
      </c>
      <c r="C130" s="7" t="s">
        <v>175</v>
      </c>
      <c r="D130" s="54">
        <v>31.93</v>
      </c>
      <c r="E130" s="54">
        <v>27.68</v>
      </c>
      <c r="F130" s="54">
        <v>27.88</v>
      </c>
      <c r="G130" s="54">
        <v>28.03</v>
      </c>
      <c r="H130" s="54">
        <v>28.11</v>
      </c>
      <c r="I130" s="54">
        <v>28.5</v>
      </c>
      <c r="J130" s="54">
        <v>28.81</v>
      </c>
      <c r="K130" s="54">
        <v>29.1</v>
      </c>
      <c r="L130" s="54">
        <v>29.35</v>
      </c>
      <c r="M130" s="54">
        <v>39.369999999999997</v>
      </c>
      <c r="N130" s="54">
        <v>49.71</v>
      </c>
      <c r="O130" s="54">
        <v>60.43</v>
      </c>
      <c r="P130" s="54">
        <v>71.31</v>
      </c>
      <c r="Q130" s="54">
        <v>82.91</v>
      </c>
      <c r="R130" s="54">
        <v>83.49</v>
      </c>
      <c r="S130" s="54">
        <v>84.71</v>
      </c>
      <c r="T130" s="54">
        <v>85.18</v>
      </c>
      <c r="U130" s="54">
        <v>85.44</v>
      </c>
      <c r="V130" s="54">
        <v>87.31</v>
      </c>
      <c r="W130" s="54">
        <v>83.69</v>
      </c>
      <c r="X130" s="54">
        <v>84.67</v>
      </c>
      <c r="Y130" s="54">
        <v>84.33</v>
      </c>
      <c r="Z130" s="54">
        <v>85.16</v>
      </c>
      <c r="AA130" s="54">
        <v>85.36</v>
      </c>
      <c r="AB130" s="54">
        <v>86.11</v>
      </c>
    </row>
    <row r="131" spans="2:28" ht="15.75" x14ac:dyDescent="0.3">
      <c r="B131" s="7" t="s">
        <v>147</v>
      </c>
      <c r="C131" s="7" t="s">
        <v>176</v>
      </c>
      <c r="D131" s="54">
        <v>7.86</v>
      </c>
      <c r="E131" s="54">
        <v>7.84</v>
      </c>
      <c r="F131" s="54">
        <v>7.89</v>
      </c>
      <c r="G131" s="54">
        <v>7.9</v>
      </c>
      <c r="H131" s="54">
        <v>7.96</v>
      </c>
      <c r="I131" s="54">
        <v>7.95</v>
      </c>
      <c r="J131" s="54">
        <v>7.93</v>
      </c>
      <c r="K131" s="54">
        <v>8</v>
      </c>
      <c r="L131" s="54">
        <v>7.71</v>
      </c>
      <c r="M131" s="54">
        <v>7.61</v>
      </c>
      <c r="N131" s="54">
        <v>7.76</v>
      </c>
      <c r="O131" s="54">
        <v>7.63</v>
      </c>
      <c r="P131" s="54">
        <v>7.84</v>
      </c>
      <c r="Q131" s="54">
        <v>8.35</v>
      </c>
      <c r="R131" s="54">
        <v>8.3800000000000008</v>
      </c>
      <c r="S131" s="54">
        <v>8.2200000000000006</v>
      </c>
      <c r="T131" s="54">
        <v>7.71</v>
      </c>
      <c r="U131" s="54">
        <v>7.76</v>
      </c>
      <c r="V131" s="54">
        <v>7.81</v>
      </c>
      <c r="W131" s="54">
        <v>7.53</v>
      </c>
      <c r="X131" s="54">
        <v>7.58</v>
      </c>
      <c r="Y131" s="54">
        <v>7.74</v>
      </c>
      <c r="Z131" s="54">
        <v>7.37</v>
      </c>
      <c r="AA131" s="54">
        <v>7.24</v>
      </c>
      <c r="AB131" s="54">
        <v>7.57</v>
      </c>
    </row>
    <row r="132" spans="2:28" ht="15.75" x14ac:dyDescent="0.3">
      <c r="B132" s="7" t="s">
        <v>148</v>
      </c>
      <c r="C132" s="7" t="s">
        <v>153</v>
      </c>
      <c r="D132" s="54">
        <v>-113.9</v>
      </c>
      <c r="E132" s="54">
        <v>-130.61000000000001</v>
      </c>
      <c r="F132" s="54">
        <v>-138.9</v>
      </c>
      <c r="G132" s="54">
        <v>-151.13999999999999</v>
      </c>
      <c r="H132" s="54">
        <v>-188.49</v>
      </c>
      <c r="I132" s="54">
        <v>-199.65</v>
      </c>
      <c r="J132" s="54">
        <v>-228.63</v>
      </c>
      <c r="K132" s="54">
        <v>-238.18</v>
      </c>
      <c r="L132" s="54">
        <v>-241.69</v>
      </c>
      <c r="M132" s="54">
        <v>-251.98</v>
      </c>
      <c r="N132" s="54">
        <v>-280.64999999999998</v>
      </c>
      <c r="O132" s="54">
        <v>-329.74</v>
      </c>
      <c r="P132" s="54">
        <v>-427.45</v>
      </c>
      <c r="Q132" s="54">
        <v>-498.5</v>
      </c>
      <c r="R132" s="54">
        <v>-506.96</v>
      </c>
      <c r="S132" s="54">
        <v>-559.38</v>
      </c>
      <c r="T132" s="54">
        <v>-592.65</v>
      </c>
      <c r="U132" s="54">
        <v>-615.24</v>
      </c>
      <c r="V132" s="54">
        <v>-721.06</v>
      </c>
      <c r="W132" s="54">
        <v>-830.38</v>
      </c>
      <c r="X132" s="54">
        <v>-855.07</v>
      </c>
      <c r="Y132" s="54">
        <v>-864.66</v>
      </c>
      <c r="Z132" s="54">
        <v>-909.69</v>
      </c>
      <c r="AA132" s="54">
        <v>-960.05</v>
      </c>
      <c r="AB132" s="54">
        <v>-989.49</v>
      </c>
    </row>
    <row r="133" spans="2:28" ht="15.75" x14ac:dyDescent="0.3">
      <c r="B133" s="7" t="s">
        <v>148</v>
      </c>
      <c r="C133" s="7" t="s">
        <v>154</v>
      </c>
      <c r="D133" s="54">
        <v>9.33</v>
      </c>
      <c r="E133" s="54">
        <v>7.22</v>
      </c>
      <c r="F133" s="54">
        <v>5.12</v>
      </c>
      <c r="G133" s="54">
        <v>4.8099999999999996</v>
      </c>
      <c r="H133" s="54">
        <v>74.62</v>
      </c>
      <c r="I133" s="54">
        <v>72.89</v>
      </c>
      <c r="J133" s="54">
        <v>72.06</v>
      </c>
      <c r="K133" s="54">
        <v>69.790000000000006</v>
      </c>
      <c r="L133" s="54">
        <v>68.44</v>
      </c>
      <c r="M133" s="54">
        <v>67.17</v>
      </c>
      <c r="N133" s="54">
        <v>66.11</v>
      </c>
      <c r="O133" s="54">
        <v>53.85</v>
      </c>
      <c r="P133" s="54">
        <v>52.6</v>
      </c>
      <c r="Q133" s="54">
        <v>47.58</v>
      </c>
      <c r="R133" s="54">
        <v>45.12</v>
      </c>
      <c r="S133" s="54">
        <v>42.94</v>
      </c>
      <c r="T133" s="54">
        <v>39.94</v>
      </c>
      <c r="U133" s="54">
        <v>37.65</v>
      </c>
      <c r="V133" s="54">
        <v>31.7</v>
      </c>
      <c r="W133" s="54">
        <v>17.41</v>
      </c>
      <c r="X133" s="54">
        <v>14.84</v>
      </c>
      <c r="Y133" s="54">
        <v>12.38</v>
      </c>
      <c r="Z133" s="54">
        <v>7.21</v>
      </c>
      <c r="AA133" s="54">
        <v>3.5</v>
      </c>
      <c r="AB133" s="54">
        <v>0.7</v>
      </c>
    </row>
    <row r="134" spans="2:28" ht="15.75" x14ac:dyDescent="0.3">
      <c r="B134" s="7" t="s">
        <v>148</v>
      </c>
      <c r="C134" s="7" t="s">
        <v>155</v>
      </c>
      <c r="D134" s="54">
        <v>5.01</v>
      </c>
      <c r="E134" s="54">
        <v>-4.5199999999999996</v>
      </c>
      <c r="F134" s="54">
        <v>-6.02</v>
      </c>
      <c r="G134" s="54">
        <v>-7.73</v>
      </c>
      <c r="H134" s="54">
        <v>-8.23</v>
      </c>
      <c r="I134" s="54">
        <v>-10.69</v>
      </c>
      <c r="J134" s="54">
        <v>-11.14</v>
      </c>
      <c r="K134" s="54">
        <v>-9.82</v>
      </c>
      <c r="L134" s="54">
        <v>-11.27</v>
      </c>
      <c r="M134" s="54">
        <v>64.88</v>
      </c>
      <c r="N134" s="54">
        <v>135.53</v>
      </c>
      <c r="O134" s="54">
        <v>176.62</v>
      </c>
      <c r="P134" s="54">
        <v>205.7</v>
      </c>
      <c r="Q134" s="54">
        <v>175.64</v>
      </c>
      <c r="R134" s="54">
        <v>213.23</v>
      </c>
      <c r="S134" s="54">
        <v>220.23</v>
      </c>
      <c r="T134" s="54">
        <v>216.4</v>
      </c>
      <c r="U134" s="54">
        <v>219.42</v>
      </c>
      <c r="V134" s="54">
        <v>217.74</v>
      </c>
      <c r="W134" s="54">
        <v>196.76</v>
      </c>
      <c r="X134" s="54">
        <v>213.31</v>
      </c>
      <c r="Y134" s="54">
        <v>225.28</v>
      </c>
      <c r="Z134" s="54">
        <v>236.19</v>
      </c>
      <c r="AA134" s="54">
        <v>247.38</v>
      </c>
      <c r="AB134" s="54">
        <v>258.56</v>
      </c>
    </row>
    <row r="135" spans="2:28" ht="15.75" x14ac:dyDescent="0.3">
      <c r="B135" s="7" t="s">
        <v>148</v>
      </c>
      <c r="C135" s="7" t="s">
        <v>156</v>
      </c>
      <c r="D135" s="54">
        <v>-36.36</v>
      </c>
      <c r="E135" s="54">
        <v>44.04</v>
      </c>
      <c r="F135" s="54">
        <v>32.700000000000003</v>
      </c>
      <c r="G135" s="54">
        <v>20.13</v>
      </c>
      <c r="H135" s="54">
        <v>-6.67</v>
      </c>
      <c r="I135" s="54">
        <v>-14.14</v>
      </c>
      <c r="J135" s="54">
        <v>-31.43</v>
      </c>
      <c r="K135" s="54">
        <v>-36.07</v>
      </c>
      <c r="L135" s="54">
        <v>-38.15</v>
      </c>
      <c r="M135" s="54">
        <v>-28.18</v>
      </c>
      <c r="N135" s="54">
        <v>-44.27</v>
      </c>
      <c r="O135" s="54">
        <v>-81.11</v>
      </c>
      <c r="P135" s="54">
        <v>-131.5</v>
      </c>
      <c r="Q135" s="54">
        <v>-172.89</v>
      </c>
      <c r="R135" s="54">
        <v>-175.49</v>
      </c>
      <c r="S135" s="54">
        <v>-206.13</v>
      </c>
      <c r="T135" s="54">
        <v>-223.9</v>
      </c>
      <c r="U135" s="54">
        <v>-236.66</v>
      </c>
      <c r="V135" s="54">
        <v>-298.74</v>
      </c>
      <c r="W135" s="54">
        <v>-385.28</v>
      </c>
      <c r="X135" s="54">
        <v>-392.17</v>
      </c>
      <c r="Y135" s="54">
        <v>-383.94</v>
      </c>
      <c r="Z135" s="54">
        <v>-415.42</v>
      </c>
      <c r="AA135" s="54">
        <v>-453.14</v>
      </c>
      <c r="AB135" s="54">
        <v>-467.54</v>
      </c>
    </row>
    <row r="136" spans="2:28" ht="15.75" x14ac:dyDescent="0.3">
      <c r="B136" s="7" t="s">
        <v>148</v>
      </c>
      <c r="C136" s="7" t="s">
        <v>157</v>
      </c>
      <c r="D136" s="54">
        <v>11.98</v>
      </c>
      <c r="E136" s="54">
        <v>12.82</v>
      </c>
      <c r="F136" s="54">
        <v>9.8699999999999992</v>
      </c>
      <c r="G136" s="54">
        <v>6.1</v>
      </c>
      <c r="H136" s="54">
        <v>2.9</v>
      </c>
      <c r="I136" s="54">
        <v>3.71</v>
      </c>
      <c r="J136" s="54">
        <v>1.17</v>
      </c>
      <c r="K136" s="54">
        <v>8.2100000000000009</v>
      </c>
      <c r="L136" s="54">
        <v>17.09</v>
      </c>
      <c r="M136" s="54">
        <v>24.22</v>
      </c>
      <c r="N136" s="54">
        <v>25.8</v>
      </c>
      <c r="O136" s="54">
        <v>29.3</v>
      </c>
      <c r="P136" s="54">
        <v>27.86</v>
      </c>
      <c r="Q136" s="54">
        <v>13.44</v>
      </c>
      <c r="R136" s="54">
        <v>18.059999999999999</v>
      </c>
      <c r="S136" s="54">
        <v>-1.2</v>
      </c>
      <c r="T136" s="54">
        <v>-12.74</v>
      </c>
      <c r="U136" s="54">
        <v>-26.7</v>
      </c>
      <c r="V136" s="54">
        <v>-39.89</v>
      </c>
      <c r="W136" s="54">
        <v>-92.64</v>
      </c>
      <c r="X136" s="54">
        <v>-97.52</v>
      </c>
      <c r="Y136" s="54">
        <v>-115.75</v>
      </c>
      <c r="Z136" s="54">
        <v>-157.5</v>
      </c>
      <c r="AA136" s="54">
        <v>-170.43</v>
      </c>
      <c r="AB136" s="54">
        <v>-197.48</v>
      </c>
    </row>
    <row r="137" spans="2:28" ht="15.75" x14ac:dyDescent="0.3">
      <c r="B137" s="7" t="s">
        <v>148</v>
      </c>
      <c r="C137" s="7" t="s">
        <v>158</v>
      </c>
      <c r="D137" s="54">
        <v>13.4</v>
      </c>
      <c r="E137" s="54">
        <v>23.15</v>
      </c>
      <c r="F137" s="54">
        <v>22.45</v>
      </c>
      <c r="G137" s="54">
        <v>22.09</v>
      </c>
      <c r="H137" s="54">
        <v>22.09</v>
      </c>
      <c r="I137" s="54">
        <v>21.75</v>
      </c>
      <c r="J137" s="54">
        <v>21.71</v>
      </c>
      <c r="K137" s="54">
        <v>21.38</v>
      </c>
      <c r="L137" s="54">
        <v>20.95</v>
      </c>
      <c r="M137" s="54">
        <v>20.62</v>
      </c>
      <c r="N137" s="54">
        <v>20.37</v>
      </c>
      <c r="O137" s="54">
        <v>10.71</v>
      </c>
      <c r="P137" s="54">
        <v>9.74</v>
      </c>
      <c r="Q137" s="54">
        <v>4.5</v>
      </c>
      <c r="R137" s="54">
        <v>3.59</v>
      </c>
      <c r="S137" s="54">
        <v>3.07</v>
      </c>
      <c r="T137" s="54">
        <v>0.97</v>
      </c>
      <c r="U137" s="54">
        <v>-0.77</v>
      </c>
      <c r="V137" s="54">
        <v>-3.68</v>
      </c>
      <c r="W137" s="54">
        <v>-16.54</v>
      </c>
      <c r="X137" s="54">
        <v>-17.940000000000001</v>
      </c>
      <c r="Y137" s="54">
        <v>-18.260000000000002</v>
      </c>
      <c r="Z137" s="54">
        <v>-20.48</v>
      </c>
      <c r="AA137" s="54">
        <v>-22</v>
      </c>
      <c r="AB137" s="54">
        <v>-22.94</v>
      </c>
    </row>
    <row r="138" spans="2:28" ht="15.75" x14ac:dyDescent="0.3">
      <c r="B138" s="7" t="s">
        <v>148</v>
      </c>
      <c r="C138" s="7" t="s">
        <v>159</v>
      </c>
      <c r="D138" s="54">
        <v>111.41</v>
      </c>
      <c r="E138" s="54">
        <v>114.88</v>
      </c>
      <c r="F138" s="54">
        <v>110.39</v>
      </c>
      <c r="G138" s="54">
        <v>102.48</v>
      </c>
      <c r="H138" s="54">
        <v>92.9</v>
      </c>
      <c r="I138" s="54">
        <v>66.739999999999995</v>
      </c>
      <c r="J138" s="54">
        <v>58.65</v>
      </c>
      <c r="K138" s="54">
        <v>96.94</v>
      </c>
      <c r="L138" s="54">
        <v>130.79</v>
      </c>
      <c r="M138" s="54">
        <v>156.04</v>
      </c>
      <c r="N138" s="54">
        <v>144.32</v>
      </c>
      <c r="O138" s="54">
        <v>145.31</v>
      </c>
      <c r="P138" s="54">
        <v>124.87</v>
      </c>
      <c r="Q138" s="54">
        <v>58.91</v>
      </c>
      <c r="R138" s="54">
        <v>68.900000000000006</v>
      </c>
      <c r="S138" s="54">
        <v>48.2</v>
      </c>
      <c r="T138" s="54">
        <v>72.63</v>
      </c>
      <c r="U138" s="54">
        <v>105.43</v>
      </c>
      <c r="V138" s="54">
        <v>93.74</v>
      </c>
      <c r="W138" s="54">
        <v>-18.27</v>
      </c>
      <c r="X138" s="54">
        <v>-4.53</v>
      </c>
      <c r="Y138" s="54">
        <v>-59.13</v>
      </c>
      <c r="Z138" s="54">
        <v>-121.98</v>
      </c>
      <c r="AA138" s="54">
        <v>-145.03</v>
      </c>
      <c r="AB138" s="54">
        <v>-202.51</v>
      </c>
    </row>
    <row r="139" spans="2:28" ht="15.75" x14ac:dyDescent="0.3">
      <c r="B139" s="7" t="s">
        <v>148</v>
      </c>
      <c r="C139" s="7" t="s">
        <v>160</v>
      </c>
      <c r="D139" s="54">
        <v>-8.4700000000000006</v>
      </c>
      <c r="E139" s="54">
        <v>-8.8699999999999992</v>
      </c>
      <c r="F139" s="54">
        <v>6.71</v>
      </c>
      <c r="G139" s="54">
        <v>8.94</v>
      </c>
      <c r="H139" s="54">
        <v>0.39</v>
      </c>
      <c r="I139" s="54">
        <v>-11.95</v>
      </c>
      <c r="J139" s="54">
        <v>-11.58</v>
      </c>
      <c r="K139" s="54">
        <v>-6.85</v>
      </c>
      <c r="L139" s="54">
        <v>-1.6</v>
      </c>
      <c r="M139" s="54">
        <v>64.3</v>
      </c>
      <c r="N139" s="54">
        <v>52.43</v>
      </c>
      <c r="O139" s="54">
        <v>43.91</v>
      </c>
      <c r="P139" s="54">
        <v>46.25</v>
      </c>
      <c r="Q139" s="54">
        <v>40.6</v>
      </c>
      <c r="R139" s="54">
        <v>36.950000000000003</v>
      </c>
      <c r="S139" s="54">
        <v>12.36</v>
      </c>
      <c r="T139" s="54">
        <v>-24.66</v>
      </c>
      <c r="U139" s="54">
        <v>-31.81</v>
      </c>
      <c r="V139" s="54">
        <v>-49.67</v>
      </c>
      <c r="W139" s="54">
        <v>-83.91</v>
      </c>
      <c r="X139" s="54">
        <v>-136.22</v>
      </c>
      <c r="Y139" s="54">
        <v>-173.59</v>
      </c>
      <c r="Z139" s="54">
        <v>-186.07</v>
      </c>
      <c r="AA139" s="54">
        <v>-192.55</v>
      </c>
      <c r="AB139" s="54">
        <v>-214.92</v>
      </c>
    </row>
    <row r="140" spans="2:28" ht="15.75" x14ac:dyDescent="0.3">
      <c r="B140" s="7" t="s">
        <v>148</v>
      </c>
      <c r="C140" s="7" t="s">
        <v>161</v>
      </c>
      <c r="D140" s="54">
        <v>-6.15</v>
      </c>
      <c r="E140" s="54">
        <v>-2.3199999999999998</v>
      </c>
      <c r="F140" s="54">
        <v>-13.2</v>
      </c>
      <c r="G140" s="54">
        <v>-24.38</v>
      </c>
      <c r="H140" s="54">
        <v>-30.33</v>
      </c>
      <c r="I140" s="54">
        <v>-48.8</v>
      </c>
      <c r="J140" s="54">
        <v>-68.78</v>
      </c>
      <c r="K140" s="54">
        <v>-169.96</v>
      </c>
      <c r="L140" s="54">
        <v>-219.41</v>
      </c>
      <c r="M140" s="54">
        <v>-246.06</v>
      </c>
      <c r="N140" s="54">
        <v>-257.16000000000003</v>
      </c>
      <c r="O140" s="54">
        <v>-317.12</v>
      </c>
      <c r="P140" s="54">
        <v>-365.31</v>
      </c>
      <c r="Q140" s="54">
        <v>-428.54</v>
      </c>
      <c r="R140" s="54">
        <v>-532.4</v>
      </c>
      <c r="S140" s="54">
        <v>-581.96</v>
      </c>
      <c r="T140" s="54">
        <v>-639.5</v>
      </c>
      <c r="U140" s="54">
        <v>-697.39</v>
      </c>
      <c r="V140" s="54">
        <v>-829.06</v>
      </c>
      <c r="W140" s="54">
        <v>-922.01</v>
      </c>
      <c r="X140" s="54">
        <v>-1055.99</v>
      </c>
      <c r="Y140" s="54">
        <v>-1121.47</v>
      </c>
      <c r="Z140" s="54">
        <v>-1151</v>
      </c>
      <c r="AA140" s="54">
        <v>-1181.69</v>
      </c>
      <c r="AB140" s="54">
        <v>-1222.47</v>
      </c>
    </row>
    <row r="141" spans="2:28" ht="15.75" x14ac:dyDescent="0.3">
      <c r="B141" s="7" t="s">
        <v>148</v>
      </c>
      <c r="C141" s="7" t="s">
        <v>162</v>
      </c>
      <c r="D141" s="54">
        <v>3.02</v>
      </c>
      <c r="E141" s="54">
        <v>1.02</v>
      </c>
      <c r="F141" s="54">
        <v>-0.43</v>
      </c>
      <c r="G141" s="54">
        <v>-1</v>
      </c>
      <c r="H141" s="54">
        <v>-1.39</v>
      </c>
      <c r="I141" s="54">
        <v>-2.31</v>
      </c>
      <c r="J141" s="54">
        <v>-3.14</v>
      </c>
      <c r="K141" s="54">
        <v>-4.17</v>
      </c>
      <c r="L141" s="54">
        <v>-4.7699999999999996</v>
      </c>
      <c r="M141" s="54">
        <v>-5.56</v>
      </c>
      <c r="N141" s="54">
        <v>-5.93</v>
      </c>
      <c r="O141" s="54">
        <v>-20.64</v>
      </c>
      <c r="P141" s="54">
        <v>-22.06</v>
      </c>
      <c r="Q141" s="54">
        <v>-28.85</v>
      </c>
      <c r="R141" s="54">
        <v>-30.23</v>
      </c>
      <c r="S141" s="54">
        <v>-31.38</v>
      </c>
      <c r="T141" s="54">
        <v>-34.68</v>
      </c>
      <c r="U141" s="54">
        <v>-37.17</v>
      </c>
      <c r="V141" s="54">
        <v>-41.72</v>
      </c>
      <c r="W141" s="54">
        <v>-60.83</v>
      </c>
      <c r="X141" s="54">
        <v>-62.93</v>
      </c>
      <c r="Y141" s="54">
        <v>-62.76</v>
      </c>
      <c r="Z141" s="54">
        <v>-65.900000000000006</v>
      </c>
      <c r="AA141" s="54">
        <v>-68.12</v>
      </c>
      <c r="AB141" s="54">
        <v>-69.89</v>
      </c>
    </row>
    <row r="142" spans="2:28" ht="15.75" x14ac:dyDescent="0.3">
      <c r="B142" s="7" t="s">
        <v>148</v>
      </c>
      <c r="C142" s="7" t="s">
        <v>163</v>
      </c>
      <c r="D142" s="54">
        <v>-288.54000000000002</v>
      </c>
      <c r="E142" s="54">
        <v>-300.57</v>
      </c>
      <c r="F142" s="54">
        <v>-330.88</v>
      </c>
      <c r="G142" s="54">
        <v>-358.46</v>
      </c>
      <c r="H142" s="54">
        <v>-390.62</v>
      </c>
      <c r="I142" s="54">
        <v>-416.16</v>
      </c>
      <c r="J142" s="54">
        <v>-488.7</v>
      </c>
      <c r="K142" s="54">
        <v>-687.23</v>
      </c>
      <c r="L142" s="54">
        <v>-822.73</v>
      </c>
      <c r="M142" s="54">
        <v>-886.51</v>
      </c>
      <c r="N142" s="54">
        <v>-930.21</v>
      </c>
      <c r="O142" s="54">
        <v>-1091.81</v>
      </c>
      <c r="P142" s="54">
        <v>-1262.23</v>
      </c>
      <c r="Q142" s="54">
        <v>-1424.63</v>
      </c>
      <c r="R142" s="54">
        <v>-1628.05</v>
      </c>
      <c r="S142" s="54">
        <v>-1768.88</v>
      </c>
      <c r="T142" s="54">
        <v>-1867.53</v>
      </c>
      <c r="U142" s="54">
        <v>-2023.07</v>
      </c>
      <c r="V142" s="54">
        <v>-2329.65</v>
      </c>
      <c r="W142" s="54">
        <v>-2574.6999999999998</v>
      </c>
      <c r="X142" s="54">
        <v>-2814.42</v>
      </c>
      <c r="Y142" s="54">
        <v>-2913.47</v>
      </c>
      <c r="Z142" s="54">
        <v>-2986.29</v>
      </c>
      <c r="AA142" s="54">
        <v>-3100.84</v>
      </c>
      <c r="AB142" s="54">
        <v>-3201.37</v>
      </c>
    </row>
    <row r="143" spans="2:28" ht="15.75" x14ac:dyDescent="0.3">
      <c r="B143" s="7" t="s">
        <v>148</v>
      </c>
      <c r="C143" s="7" t="s">
        <v>164</v>
      </c>
      <c r="D143" s="54">
        <v>6.69</v>
      </c>
      <c r="E143" s="54">
        <v>5.65</v>
      </c>
      <c r="F143" s="54">
        <v>2.25</v>
      </c>
      <c r="G143" s="54">
        <v>-1.63</v>
      </c>
      <c r="H143" s="54">
        <v>-34.090000000000003</v>
      </c>
      <c r="I143" s="54">
        <v>-74.88</v>
      </c>
      <c r="J143" s="54">
        <v>-99.32</v>
      </c>
      <c r="K143" s="54">
        <v>-107.64</v>
      </c>
      <c r="L143" s="54">
        <v>-108.95</v>
      </c>
      <c r="M143" s="54">
        <v>-115.87</v>
      </c>
      <c r="N143" s="54">
        <v>-166.08</v>
      </c>
      <c r="O143" s="54">
        <v>-196.12</v>
      </c>
      <c r="P143" s="54">
        <v>-218.76</v>
      </c>
      <c r="Q143" s="54">
        <v>-233.44</v>
      </c>
      <c r="R143" s="54">
        <v>-246.55</v>
      </c>
      <c r="S143" s="54">
        <v>-297.38</v>
      </c>
      <c r="T143" s="54">
        <v>-461.42</v>
      </c>
      <c r="U143" s="54">
        <v>-486.39</v>
      </c>
      <c r="V143" s="54">
        <v>-537.64</v>
      </c>
      <c r="W143" s="54">
        <v>-627.44000000000005</v>
      </c>
      <c r="X143" s="54">
        <v>-762.57</v>
      </c>
      <c r="Y143" s="54">
        <v>-853.33</v>
      </c>
      <c r="Z143" s="54">
        <v>-891.83</v>
      </c>
      <c r="AA143" s="54">
        <v>-917.69</v>
      </c>
      <c r="AB143" s="54">
        <v>-985.31</v>
      </c>
    </row>
    <row r="144" spans="2:28" ht="15.75" x14ac:dyDescent="0.3">
      <c r="B144" s="7" t="s">
        <v>148</v>
      </c>
      <c r="C144" s="7" t="s">
        <v>165</v>
      </c>
      <c r="D144" s="54">
        <v>-151.57</v>
      </c>
      <c r="E144" s="54">
        <v>-189.85</v>
      </c>
      <c r="F144" s="54">
        <v>-211.18</v>
      </c>
      <c r="G144" s="54">
        <v>-246.97</v>
      </c>
      <c r="H144" s="54">
        <v>-134.69</v>
      </c>
      <c r="I144" s="54">
        <v>-127.67</v>
      </c>
      <c r="J144" s="54">
        <v>-81.16</v>
      </c>
      <c r="K144" s="54">
        <v>-10.39</v>
      </c>
      <c r="L144" s="54">
        <v>63.02</v>
      </c>
      <c r="M144" s="54">
        <v>122.97</v>
      </c>
      <c r="N144" s="54">
        <v>98.37</v>
      </c>
      <c r="O144" s="54">
        <v>70.739999999999995</v>
      </c>
      <c r="P144" s="54">
        <v>38.799999999999997</v>
      </c>
      <c r="Q144" s="54">
        <v>6.12</v>
      </c>
      <c r="R144" s="54">
        <v>2.13</v>
      </c>
      <c r="S144" s="54">
        <v>-104.34</v>
      </c>
      <c r="T144" s="54">
        <v>-304.02</v>
      </c>
      <c r="U144" s="54">
        <v>-332.57</v>
      </c>
      <c r="V144" s="54">
        <v>-463.78</v>
      </c>
      <c r="W144" s="54">
        <v>-720.85</v>
      </c>
      <c r="X144" s="54">
        <v>-993.03</v>
      </c>
      <c r="Y144" s="54">
        <v>-1140.24</v>
      </c>
      <c r="Z144" s="54">
        <v>-1213.58</v>
      </c>
      <c r="AA144" s="54">
        <v>-1297.99</v>
      </c>
      <c r="AB144" s="54">
        <v>-1413.6</v>
      </c>
    </row>
    <row r="145" spans="2:28" ht="15.75" x14ac:dyDescent="0.3">
      <c r="B145" s="7" t="s">
        <v>148</v>
      </c>
      <c r="C145" s="7" t="s">
        <v>166</v>
      </c>
      <c r="D145" s="54">
        <v>8.24</v>
      </c>
      <c r="E145" s="54">
        <v>22.84</v>
      </c>
      <c r="F145" s="54">
        <v>33.729999999999997</v>
      </c>
      <c r="G145" s="54">
        <v>64.709999999999994</v>
      </c>
      <c r="H145" s="54">
        <v>144.27000000000001</v>
      </c>
      <c r="I145" s="54">
        <v>208.19</v>
      </c>
      <c r="J145" s="54">
        <v>234</v>
      </c>
      <c r="K145" s="54">
        <v>262.67</v>
      </c>
      <c r="L145" s="54">
        <v>341.51</v>
      </c>
      <c r="M145" s="54">
        <v>419.75</v>
      </c>
      <c r="N145" s="54">
        <v>493.41</v>
      </c>
      <c r="O145" s="54">
        <v>491.05</v>
      </c>
      <c r="P145" s="54">
        <v>480.98</v>
      </c>
      <c r="Q145" s="54">
        <v>467.75</v>
      </c>
      <c r="R145" s="54">
        <v>466.21</v>
      </c>
      <c r="S145" s="54">
        <v>457.18</v>
      </c>
      <c r="T145" s="54">
        <v>451.36</v>
      </c>
      <c r="U145" s="54">
        <v>442.81</v>
      </c>
      <c r="V145" s="54">
        <v>437.35</v>
      </c>
      <c r="W145" s="54">
        <v>410.53</v>
      </c>
      <c r="X145" s="54">
        <v>408.58</v>
      </c>
      <c r="Y145" s="54">
        <v>392.94</v>
      </c>
      <c r="Z145" s="54">
        <v>375.16</v>
      </c>
      <c r="AA145" s="54">
        <v>372.59</v>
      </c>
      <c r="AB145" s="54">
        <v>361.39</v>
      </c>
    </row>
    <row r="146" spans="2:28" ht="15.75" x14ac:dyDescent="0.3">
      <c r="B146" s="7" t="s">
        <v>148</v>
      </c>
      <c r="C146" s="7" t="s">
        <v>167</v>
      </c>
      <c r="D146" s="54">
        <v>-1.2</v>
      </c>
      <c r="E146" s="54">
        <v>5.88</v>
      </c>
      <c r="F146" s="54">
        <v>5.83</v>
      </c>
      <c r="G146" s="54">
        <v>5.7</v>
      </c>
      <c r="H146" s="54">
        <v>5.09</v>
      </c>
      <c r="I146" s="54">
        <v>4.8899999999999997</v>
      </c>
      <c r="J146" s="54">
        <v>4.4400000000000004</v>
      </c>
      <c r="K146" s="54">
        <v>3.4</v>
      </c>
      <c r="L146" s="54">
        <v>2.84</v>
      </c>
      <c r="M146" s="54">
        <v>1.89</v>
      </c>
      <c r="N146" s="54">
        <v>1.42</v>
      </c>
      <c r="O146" s="54">
        <v>-8.8800000000000008</v>
      </c>
      <c r="P146" s="54">
        <v>-9.43</v>
      </c>
      <c r="Q146" s="54">
        <v>-10.119999999999999</v>
      </c>
      <c r="R146" s="54">
        <v>-10.72</v>
      </c>
      <c r="S146" s="54">
        <v>-11.03</v>
      </c>
      <c r="T146" s="54">
        <v>-16.05</v>
      </c>
      <c r="U146" s="54">
        <v>-17.13</v>
      </c>
      <c r="V146" s="54">
        <v>-18.41</v>
      </c>
      <c r="W146" s="54">
        <v>-19.760000000000002</v>
      </c>
      <c r="X146" s="54">
        <v>-21.63</v>
      </c>
      <c r="Y146" s="54">
        <v>-22.42</v>
      </c>
      <c r="Z146" s="54">
        <v>-23.59</v>
      </c>
      <c r="AA146" s="54">
        <v>-24.23</v>
      </c>
      <c r="AB146" s="54">
        <v>-24.02</v>
      </c>
    </row>
    <row r="147" spans="2:28" ht="15.75" x14ac:dyDescent="0.3">
      <c r="B147" s="7" t="s">
        <v>148</v>
      </c>
      <c r="C147" s="7" t="s">
        <v>168</v>
      </c>
      <c r="D147" s="54">
        <v>-100.16</v>
      </c>
      <c r="E147" s="54">
        <v>-41.43</v>
      </c>
      <c r="F147" s="54">
        <v>-49.29</v>
      </c>
      <c r="G147" s="54">
        <v>1.6</v>
      </c>
      <c r="H147" s="54">
        <v>-4.1399999999999997</v>
      </c>
      <c r="I147" s="54">
        <v>-7.1</v>
      </c>
      <c r="J147" s="54">
        <v>-52.53</v>
      </c>
      <c r="K147" s="54">
        <v>-154.16999999999999</v>
      </c>
      <c r="L147" s="54">
        <v>-254.76</v>
      </c>
      <c r="M147" s="54">
        <v>-300.2</v>
      </c>
      <c r="N147" s="54">
        <v>-331.09</v>
      </c>
      <c r="O147" s="54">
        <v>-392.79</v>
      </c>
      <c r="P147" s="54">
        <v>-474.98</v>
      </c>
      <c r="Q147" s="54">
        <v>-586.37</v>
      </c>
      <c r="R147" s="54">
        <v>-709.07</v>
      </c>
      <c r="S147" s="54">
        <v>-805.75</v>
      </c>
      <c r="T147" s="54">
        <v>-854.67</v>
      </c>
      <c r="U147" s="54">
        <v>-953.17</v>
      </c>
      <c r="V147" s="54">
        <v>-1178.72</v>
      </c>
      <c r="W147" s="54">
        <v>-1296.1400000000001</v>
      </c>
      <c r="X147" s="54">
        <v>-1504.81</v>
      </c>
      <c r="Y147" s="54">
        <v>-1580.26</v>
      </c>
      <c r="Z147" s="54">
        <v>-1633.29</v>
      </c>
      <c r="AA147" s="54">
        <v>-1686.68</v>
      </c>
      <c r="AB147" s="54">
        <v>-1755.42</v>
      </c>
    </row>
    <row r="148" spans="2:28" ht="15.75" x14ac:dyDescent="0.3">
      <c r="B148" s="7" t="s">
        <v>148</v>
      </c>
      <c r="C148" s="7" t="s">
        <v>169</v>
      </c>
      <c r="D148" s="54">
        <v>-1.92</v>
      </c>
      <c r="E148" s="54">
        <v>83.09</v>
      </c>
      <c r="F148" s="54">
        <v>90.79</v>
      </c>
      <c r="G148" s="54">
        <v>91.45</v>
      </c>
      <c r="H148" s="54">
        <v>93.41</v>
      </c>
      <c r="I148" s="54">
        <v>93.81</v>
      </c>
      <c r="J148" s="54">
        <v>91.85</v>
      </c>
      <c r="K148" s="54">
        <v>86.55</v>
      </c>
      <c r="L148" s="54">
        <v>79.14</v>
      </c>
      <c r="M148" s="54">
        <v>74.08</v>
      </c>
      <c r="N148" s="54">
        <v>71.02</v>
      </c>
      <c r="O148" s="54">
        <v>-1.1599999999999999</v>
      </c>
      <c r="P148" s="54">
        <v>-4.7699999999999996</v>
      </c>
      <c r="Q148" s="54">
        <v>-11.9</v>
      </c>
      <c r="R148" s="54">
        <v>-15.93</v>
      </c>
      <c r="S148" s="54">
        <v>-19.420000000000002</v>
      </c>
      <c r="T148" s="54">
        <v>-65.91</v>
      </c>
      <c r="U148" s="54">
        <v>-75.38</v>
      </c>
      <c r="V148" s="54">
        <v>-86.66</v>
      </c>
      <c r="W148" s="54">
        <v>-92.86</v>
      </c>
      <c r="X148" s="54">
        <v>-106.19</v>
      </c>
      <c r="Y148" s="54">
        <v>-118.24</v>
      </c>
      <c r="Z148" s="54">
        <v>-129.91999999999999</v>
      </c>
      <c r="AA148" s="54">
        <v>-137.68</v>
      </c>
      <c r="AB148" s="54">
        <v>-143.66999999999999</v>
      </c>
    </row>
    <row r="149" spans="2:28" ht="15.75" x14ac:dyDescent="0.3">
      <c r="B149" s="7" t="s">
        <v>148</v>
      </c>
      <c r="C149" s="7" t="s">
        <v>170</v>
      </c>
      <c r="D149" s="54">
        <v>-0.12</v>
      </c>
      <c r="E149" s="54">
        <v>-3.1</v>
      </c>
      <c r="F149" s="54">
        <v>-4.33</v>
      </c>
      <c r="G149" s="54">
        <v>-4.9800000000000004</v>
      </c>
      <c r="H149" s="54">
        <v>-5.34</v>
      </c>
      <c r="I149" s="54">
        <v>-5.8</v>
      </c>
      <c r="J149" s="54">
        <v>-6.17</v>
      </c>
      <c r="K149" s="54">
        <v>-7.79</v>
      </c>
      <c r="L149" s="54">
        <v>-8.69</v>
      </c>
      <c r="M149" s="54">
        <v>-9.68</v>
      </c>
      <c r="N149" s="54">
        <v>-10.27</v>
      </c>
      <c r="O149" s="54">
        <v>-28.24</v>
      </c>
      <c r="P149" s="54">
        <v>-30.18</v>
      </c>
      <c r="Q149" s="54">
        <v>-41.05</v>
      </c>
      <c r="R149" s="54">
        <v>-42.71</v>
      </c>
      <c r="S149" s="54">
        <v>-44.61</v>
      </c>
      <c r="T149" s="54">
        <v>-48.22</v>
      </c>
      <c r="U149" s="54">
        <v>-51.96</v>
      </c>
      <c r="V149" s="54">
        <v>-58.19</v>
      </c>
      <c r="W149" s="54">
        <v>-80.45</v>
      </c>
      <c r="X149" s="54">
        <v>-82.83</v>
      </c>
      <c r="Y149" s="54">
        <v>-83.76</v>
      </c>
      <c r="Z149" s="54">
        <v>-87.69</v>
      </c>
      <c r="AA149" s="54">
        <v>-89.7</v>
      </c>
      <c r="AB149" s="54">
        <v>-91.69</v>
      </c>
    </row>
    <row r="150" spans="2:28" ht="15.75" x14ac:dyDescent="0.3">
      <c r="B150" s="7" t="s">
        <v>148</v>
      </c>
      <c r="C150" s="7" t="s">
        <v>171</v>
      </c>
      <c r="D150" s="54">
        <v>-3.23</v>
      </c>
      <c r="E150" s="54">
        <v>-13.14</v>
      </c>
      <c r="F150" s="54">
        <v>-16.37</v>
      </c>
      <c r="G150" s="54">
        <v>-18.8</v>
      </c>
      <c r="H150" s="54">
        <v>-20.41</v>
      </c>
      <c r="I150" s="54">
        <v>-22.64</v>
      </c>
      <c r="J150" s="54">
        <v>-24.32</v>
      </c>
      <c r="K150" s="54">
        <v>-30.23</v>
      </c>
      <c r="L150" s="54">
        <v>-34.33</v>
      </c>
      <c r="M150" s="54">
        <v>-38.25</v>
      </c>
      <c r="N150" s="54">
        <v>-40.97</v>
      </c>
      <c r="O150" s="54">
        <v>-91.29</v>
      </c>
      <c r="P150" s="54">
        <v>-97.74</v>
      </c>
      <c r="Q150" s="54">
        <v>-125.45</v>
      </c>
      <c r="R150" s="54">
        <v>-131.68</v>
      </c>
      <c r="S150" s="54">
        <v>-138.5</v>
      </c>
      <c r="T150" s="54">
        <v>-147.94</v>
      </c>
      <c r="U150" s="54">
        <v>-157.44999999999999</v>
      </c>
      <c r="V150" s="54">
        <v>-172.51</v>
      </c>
      <c r="W150" s="54">
        <v>-232.73</v>
      </c>
      <c r="X150" s="54">
        <v>-237.29</v>
      </c>
      <c r="Y150" s="54">
        <v>-243.54</v>
      </c>
      <c r="Z150" s="54">
        <v>-256.43</v>
      </c>
      <c r="AA150" s="54">
        <v>-266.63</v>
      </c>
      <c r="AB150" s="54">
        <v>-273.51</v>
      </c>
    </row>
    <row r="151" spans="2:28" ht="15.75" x14ac:dyDescent="0.3">
      <c r="B151" s="7" t="s">
        <v>148</v>
      </c>
      <c r="C151" s="7" t="s">
        <v>172</v>
      </c>
      <c r="D151" s="54">
        <v>-25.51</v>
      </c>
      <c r="E151" s="54">
        <v>-25.3</v>
      </c>
      <c r="F151" s="54">
        <v>-27.57</v>
      </c>
      <c r="G151" s="54">
        <v>-31.03</v>
      </c>
      <c r="H151" s="54">
        <v>-62.59</v>
      </c>
      <c r="I151" s="54">
        <v>-102.18</v>
      </c>
      <c r="J151" s="54">
        <v>-129.55000000000001</v>
      </c>
      <c r="K151" s="54">
        <v>-141.29</v>
      </c>
      <c r="L151" s="54">
        <v>-150.79</v>
      </c>
      <c r="M151" s="54">
        <v>-164.47</v>
      </c>
      <c r="N151" s="54">
        <v>-245.67</v>
      </c>
      <c r="O151" s="54">
        <v>-285.26</v>
      </c>
      <c r="P151" s="54">
        <v>-314.88</v>
      </c>
      <c r="Q151" s="54">
        <v>-335.13</v>
      </c>
      <c r="R151" s="54">
        <v>-349.54</v>
      </c>
      <c r="S151" s="54">
        <v>-409.56</v>
      </c>
      <c r="T151" s="54">
        <v>-503.51</v>
      </c>
      <c r="U151" s="54">
        <v>-530.19000000000005</v>
      </c>
      <c r="V151" s="54">
        <v>-554.11</v>
      </c>
      <c r="W151" s="54">
        <v>-639.74</v>
      </c>
      <c r="X151" s="54">
        <v>-804.79</v>
      </c>
      <c r="Y151" s="54">
        <v>-908.61</v>
      </c>
      <c r="Z151" s="54">
        <v>-944.98</v>
      </c>
      <c r="AA151" s="54">
        <v>-966.03</v>
      </c>
      <c r="AB151" s="54">
        <v>-1023.85</v>
      </c>
    </row>
    <row r="152" spans="2:28" ht="15.75" x14ac:dyDescent="0.3">
      <c r="B152" s="7" t="s">
        <v>148</v>
      </c>
      <c r="C152" s="7" t="s">
        <v>173</v>
      </c>
      <c r="D152" s="54">
        <v>1.57</v>
      </c>
      <c r="E152" s="54">
        <v>-2.21</v>
      </c>
      <c r="F152" s="54">
        <v>-4.0999999999999996</v>
      </c>
      <c r="G152" s="54">
        <v>-5.27</v>
      </c>
      <c r="H152" s="54">
        <v>-6.01</v>
      </c>
      <c r="I152" s="54">
        <v>-7.67</v>
      </c>
      <c r="J152" s="54">
        <v>-8.44</v>
      </c>
      <c r="K152" s="54">
        <v>-11.06</v>
      </c>
      <c r="L152" s="54">
        <v>-12.46</v>
      </c>
      <c r="M152" s="54">
        <v>-13.91</v>
      </c>
      <c r="N152" s="54">
        <v>-14.88</v>
      </c>
      <c r="O152" s="54">
        <v>-38.869999999999997</v>
      </c>
      <c r="P152" s="54">
        <v>-42.38</v>
      </c>
      <c r="Q152" s="54">
        <v>-55.72</v>
      </c>
      <c r="R152" s="54">
        <v>-58.34</v>
      </c>
      <c r="S152" s="54">
        <v>-60.53</v>
      </c>
      <c r="T152" s="54">
        <v>-65.73</v>
      </c>
      <c r="U152" s="54">
        <v>-68.56</v>
      </c>
      <c r="V152" s="54">
        <v>-74.98</v>
      </c>
      <c r="W152" s="54">
        <v>-107.39</v>
      </c>
      <c r="X152" s="54">
        <v>-110.98</v>
      </c>
      <c r="Y152" s="54">
        <v>-113.68</v>
      </c>
      <c r="Z152" s="54">
        <v>-121.82</v>
      </c>
      <c r="AA152" s="54">
        <v>-124.94</v>
      </c>
      <c r="AB152" s="54">
        <v>-128.07</v>
      </c>
    </row>
    <row r="153" spans="2:28" ht="15.75" x14ac:dyDescent="0.3">
      <c r="B153" s="7" t="s">
        <v>148</v>
      </c>
      <c r="C153" s="7" t="s">
        <v>174</v>
      </c>
      <c r="D153" s="54">
        <v>367.71</v>
      </c>
      <c r="E153" s="54">
        <v>372.81</v>
      </c>
      <c r="F153" s="54">
        <v>423.96</v>
      </c>
      <c r="G153" s="54">
        <v>459.93</v>
      </c>
      <c r="H153" s="54">
        <v>573.72</v>
      </c>
      <c r="I153" s="54">
        <v>600.25</v>
      </c>
      <c r="J153" s="54">
        <v>655.83</v>
      </c>
      <c r="K153" s="54">
        <v>684.94</v>
      </c>
      <c r="L153" s="54">
        <v>723.6</v>
      </c>
      <c r="M153" s="54">
        <v>767.88</v>
      </c>
      <c r="N153" s="54">
        <v>936.84</v>
      </c>
      <c r="O153" s="54">
        <v>956.48</v>
      </c>
      <c r="P153" s="54">
        <v>976.32</v>
      </c>
      <c r="Q153" s="54">
        <v>996.03</v>
      </c>
      <c r="R153" s="54">
        <v>1076.22</v>
      </c>
      <c r="S153" s="54">
        <v>1101.33</v>
      </c>
      <c r="T153" s="54">
        <v>1131.5999999999999</v>
      </c>
      <c r="U153" s="54">
        <v>1168.74</v>
      </c>
      <c r="V153" s="54">
        <v>1199.9000000000001</v>
      </c>
      <c r="W153" s="54">
        <v>1244.3499999999999</v>
      </c>
      <c r="X153" s="54">
        <v>1265.76</v>
      </c>
      <c r="Y153" s="54">
        <v>1284.58</v>
      </c>
      <c r="Z153" s="54">
        <v>1298.83</v>
      </c>
      <c r="AA153" s="54">
        <v>1310.45</v>
      </c>
      <c r="AB153" s="54">
        <v>1327.74</v>
      </c>
    </row>
    <row r="154" spans="2:28" ht="15.75" x14ac:dyDescent="0.3">
      <c r="B154" s="7" t="s">
        <v>148</v>
      </c>
      <c r="C154" s="7" t="s">
        <v>175</v>
      </c>
      <c r="D154" s="54">
        <v>32</v>
      </c>
      <c r="E154" s="54">
        <v>27.85</v>
      </c>
      <c r="F154" s="54">
        <v>28.1</v>
      </c>
      <c r="G154" s="54">
        <v>28.35</v>
      </c>
      <c r="H154" s="54">
        <v>47.82</v>
      </c>
      <c r="I154" s="54">
        <v>67.64</v>
      </c>
      <c r="J154" s="54">
        <v>89.57</v>
      </c>
      <c r="K154" s="54">
        <v>110.5</v>
      </c>
      <c r="L154" s="54">
        <v>132</v>
      </c>
      <c r="M154" s="54">
        <v>135.12</v>
      </c>
      <c r="N154" s="54">
        <v>135.69999999999999</v>
      </c>
      <c r="O154" s="54">
        <v>136.41999999999999</v>
      </c>
      <c r="P154" s="54">
        <v>137.87</v>
      </c>
      <c r="Q154" s="54">
        <v>138.94999999999999</v>
      </c>
      <c r="R154" s="54">
        <v>150.37</v>
      </c>
      <c r="S154" s="54">
        <v>160.77000000000001</v>
      </c>
      <c r="T154" s="54">
        <v>171.61</v>
      </c>
      <c r="U154" s="54">
        <v>181.1</v>
      </c>
      <c r="V154" s="54">
        <v>192.15</v>
      </c>
      <c r="W154" s="54">
        <v>193.07</v>
      </c>
      <c r="X154" s="54">
        <v>194.16</v>
      </c>
      <c r="Y154" s="54">
        <v>195.69</v>
      </c>
      <c r="Z154" s="54">
        <v>195.86</v>
      </c>
      <c r="AA154" s="54">
        <v>195.7</v>
      </c>
      <c r="AB154" s="54">
        <v>194.96</v>
      </c>
    </row>
    <row r="155" spans="2:28" ht="15.75" x14ac:dyDescent="0.3">
      <c r="B155" s="7" t="s">
        <v>148</v>
      </c>
      <c r="C155" s="7" t="s">
        <v>176</v>
      </c>
      <c r="D155" s="54">
        <v>7.84</v>
      </c>
      <c r="E155" s="54">
        <v>7.92</v>
      </c>
      <c r="F155" s="54">
        <v>7.9</v>
      </c>
      <c r="G155" s="54">
        <v>7.92</v>
      </c>
      <c r="H155" s="54">
        <v>7.97</v>
      </c>
      <c r="I155" s="54">
        <v>7.75</v>
      </c>
      <c r="J155" s="54">
        <v>8.0500000000000007</v>
      </c>
      <c r="K155" s="54">
        <v>8.58</v>
      </c>
      <c r="L155" s="54">
        <v>9.25</v>
      </c>
      <c r="M155" s="54">
        <v>10.029999999999999</v>
      </c>
      <c r="N155" s="54">
        <v>10.31</v>
      </c>
      <c r="O155" s="54">
        <v>9.9700000000000006</v>
      </c>
      <c r="P155" s="54">
        <v>9.9</v>
      </c>
      <c r="Q155" s="54">
        <v>9.33</v>
      </c>
      <c r="R155" s="54">
        <v>9.34</v>
      </c>
      <c r="S155" s="54">
        <v>9.2100000000000009</v>
      </c>
      <c r="T155" s="54">
        <v>9.06</v>
      </c>
      <c r="U155" s="54">
        <v>8.49</v>
      </c>
      <c r="V155" s="54">
        <v>8.57</v>
      </c>
      <c r="W155" s="54">
        <v>7.46</v>
      </c>
      <c r="X155" s="54">
        <v>7.59</v>
      </c>
      <c r="Y155" s="54">
        <v>6.83</v>
      </c>
      <c r="Z155" s="54">
        <v>6.31</v>
      </c>
      <c r="AA155" s="54">
        <v>6.27</v>
      </c>
      <c r="AB155" s="54">
        <v>5.93</v>
      </c>
    </row>
    <row r="156" spans="2:28" x14ac:dyDescent="0.25">
      <c r="D156" s="57"/>
      <c r="AB156" s="57"/>
    </row>
    <row r="157" spans="2:28" ht="18" x14ac:dyDescent="0.25">
      <c r="B157" s="12" t="s">
        <v>178</v>
      </c>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x14ac:dyDescent="0.25">
      <c r="B158" s="58" t="s">
        <v>144</v>
      </c>
    </row>
    <row r="159" spans="2:28" ht="15.75" x14ac:dyDescent="0.3">
      <c r="B159" s="30" t="s">
        <v>145</v>
      </c>
      <c r="C159" s="30" t="s">
        <v>152</v>
      </c>
      <c r="D159" s="53">
        <v>2026</v>
      </c>
      <c r="E159" s="53">
        <v>2027</v>
      </c>
      <c r="F159" s="53">
        <v>2028</v>
      </c>
      <c r="G159" s="53">
        <v>2029</v>
      </c>
      <c r="H159" s="53">
        <v>2030</v>
      </c>
      <c r="I159" s="53">
        <v>2031</v>
      </c>
      <c r="J159" s="53">
        <v>2032</v>
      </c>
      <c r="K159" s="53">
        <v>2033</v>
      </c>
      <c r="L159" s="53">
        <v>2034</v>
      </c>
      <c r="M159" s="53">
        <v>2035</v>
      </c>
      <c r="N159" s="53">
        <v>2036</v>
      </c>
      <c r="O159" s="53">
        <v>2037</v>
      </c>
      <c r="P159" s="53">
        <v>2038</v>
      </c>
      <c r="Q159" s="53">
        <v>2039</v>
      </c>
      <c r="R159" s="53">
        <v>2040</v>
      </c>
      <c r="S159" s="53">
        <v>2041</v>
      </c>
      <c r="T159" s="53">
        <v>2042</v>
      </c>
      <c r="U159" s="53">
        <v>2043</v>
      </c>
      <c r="V159" s="53">
        <v>2044</v>
      </c>
      <c r="W159" s="53">
        <v>2045</v>
      </c>
      <c r="X159" s="53">
        <v>2046</v>
      </c>
      <c r="Y159" s="53">
        <v>2047</v>
      </c>
      <c r="Z159" s="53">
        <v>2048</v>
      </c>
      <c r="AA159" s="53">
        <v>2049</v>
      </c>
      <c r="AB159" s="53">
        <v>2050</v>
      </c>
    </row>
    <row r="160" spans="2:28" ht="15.75" x14ac:dyDescent="0.3">
      <c r="B160" s="7" t="s">
        <v>146</v>
      </c>
      <c r="C160" s="7" t="s">
        <v>153</v>
      </c>
      <c r="D160" s="54">
        <v>392123.65</v>
      </c>
      <c r="E160" s="54">
        <v>395880.38</v>
      </c>
      <c r="F160" s="54">
        <v>408953.07500000001</v>
      </c>
      <c r="G160" s="54">
        <v>411854.36</v>
      </c>
      <c r="H160" s="54">
        <v>399707.54</v>
      </c>
      <c r="I160" s="54">
        <v>428936.19</v>
      </c>
      <c r="J160" s="54">
        <v>423019.66</v>
      </c>
      <c r="K160" s="54">
        <v>445122.67499999999</v>
      </c>
      <c r="L160" s="54">
        <v>450216.5</v>
      </c>
      <c r="M160" s="54">
        <v>477039.21</v>
      </c>
      <c r="N160" s="54">
        <v>442662.88500000001</v>
      </c>
      <c r="O160" s="54">
        <v>347077.49</v>
      </c>
      <c r="P160" s="54">
        <v>325835.14</v>
      </c>
      <c r="Q160" s="54">
        <v>236688.55</v>
      </c>
      <c r="R160" s="54">
        <v>215167.75</v>
      </c>
      <c r="S160" s="54">
        <v>181492.89</v>
      </c>
      <c r="T160" s="54">
        <v>127636.235</v>
      </c>
      <c r="U160" s="54">
        <v>103644.995</v>
      </c>
      <c r="V160" s="54">
        <v>-75375.835000000006</v>
      </c>
      <c r="W160" s="54">
        <v>-164594.13</v>
      </c>
      <c r="X160" s="54">
        <v>-162711.31</v>
      </c>
      <c r="Y160" s="54">
        <v>-169400.36499999999</v>
      </c>
      <c r="Z160" s="54">
        <v>-197741.76</v>
      </c>
      <c r="AA160" s="54">
        <v>-212164.98</v>
      </c>
      <c r="AB160" s="54">
        <v>-239568.92</v>
      </c>
    </row>
    <row r="161" spans="2:28" ht="15.75" x14ac:dyDescent="0.3">
      <c r="B161" s="7" t="s">
        <v>146</v>
      </c>
      <c r="C161" s="7" t="s">
        <v>154</v>
      </c>
      <c r="D161" s="54">
        <v>259986.85</v>
      </c>
      <c r="E161" s="54">
        <v>257332.01500000001</v>
      </c>
      <c r="F161" s="54">
        <v>260325.315</v>
      </c>
      <c r="G161" s="54">
        <v>261644.82</v>
      </c>
      <c r="H161" s="54">
        <v>260538.57</v>
      </c>
      <c r="I161" s="54">
        <v>264717.745</v>
      </c>
      <c r="J161" s="54">
        <v>270116.69</v>
      </c>
      <c r="K161" s="54">
        <v>273661.2</v>
      </c>
      <c r="L161" s="54">
        <v>280280.22499999998</v>
      </c>
      <c r="M161" s="54">
        <v>278993.02500000002</v>
      </c>
      <c r="N161" s="54">
        <v>279854.065</v>
      </c>
      <c r="O161" s="54">
        <v>269539.22499999998</v>
      </c>
      <c r="P161" s="54">
        <v>268399.51</v>
      </c>
      <c r="Q161" s="54">
        <v>262736.02</v>
      </c>
      <c r="R161" s="54">
        <v>260681.59</v>
      </c>
      <c r="S161" s="54">
        <v>259104.48</v>
      </c>
      <c r="T161" s="54">
        <v>258463.66500000001</v>
      </c>
      <c r="U161" s="54">
        <v>257665.595</v>
      </c>
      <c r="V161" s="54">
        <v>258824.38500000001</v>
      </c>
      <c r="W161" s="54">
        <v>241238.37</v>
      </c>
      <c r="X161" s="54">
        <v>246215.12</v>
      </c>
      <c r="Y161" s="54">
        <v>254482.995</v>
      </c>
      <c r="Z161" s="54">
        <v>257900.9</v>
      </c>
      <c r="AA161" s="54">
        <v>263597.80499999999</v>
      </c>
      <c r="AB161" s="54">
        <v>267841.065</v>
      </c>
    </row>
    <row r="162" spans="2:28" ht="15.75" x14ac:dyDescent="0.3">
      <c r="B162" s="7" t="s">
        <v>146</v>
      </c>
      <c r="C162" s="7" t="s">
        <v>155</v>
      </c>
      <c r="D162" s="54">
        <v>1161093.8600000001</v>
      </c>
      <c r="E162" s="54">
        <v>1172992.645</v>
      </c>
      <c r="F162" s="54">
        <v>1186047.81</v>
      </c>
      <c r="G162" s="54">
        <v>1193959.095</v>
      </c>
      <c r="H162" s="54">
        <v>1186386.33</v>
      </c>
      <c r="I162" s="54">
        <v>1206737.5449999999</v>
      </c>
      <c r="J162" s="54">
        <v>1232491.33</v>
      </c>
      <c r="K162" s="54">
        <v>1247340.405</v>
      </c>
      <c r="L162" s="54">
        <v>1268955.49</v>
      </c>
      <c r="M162" s="54">
        <v>1262249.6499999999</v>
      </c>
      <c r="N162" s="54">
        <v>1275679.74</v>
      </c>
      <c r="O162" s="54">
        <v>1248601.8500000001</v>
      </c>
      <c r="P162" s="54">
        <v>1249103.52</v>
      </c>
      <c r="Q162" s="54">
        <v>1259898.105</v>
      </c>
      <c r="R162" s="54">
        <v>1277773</v>
      </c>
      <c r="S162" s="54">
        <v>1294986.56</v>
      </c>
      <c r="T162" s="54">
        <v>1319374.0249999999</v>
      </c>
      <c r="U162" s="54">
        <v>1334788.6200000001</v>
      </c>
      <c r="V162" s="54">
        <v>1360821.69</v>
      </c>
      <c r="W162" s="54">
        <v>1293503.5900000001</v>
      </c>
      <c r="X162" s="54">
        <v>1343117.21</v>
      </c>
      <c r="Y162" s="54">
        <v>1388180.09</v>
      </c>
      <c r="Z162" s="54">
        <v>1427191.47</v>
      </c>
      <c r="AA162" s="54">
        <v>1471631.45</v>
      </c>
      <c r="AB162" s="54">
        <v>1524648.76</v>
      </c>
    </row>
    <row r="163" spans="2:28" ht="15.75" x14ac:dyDescent="0.3">
      <c r="B163" s="7" t="s">
        <v>146</v>
      </c>
      <c r="C163" s="7" t="s">
        <v>156</v>
      </c>
      <c r="D163" s="54">
        <v>827113.59</v>
      </c>
      <c r="E163" s="54">
        <v>1202710.325</v>
      </c>
      <c r="F163" s="54">
        <v>1215079.6200000001</v>
      </c>
      <c r="G163" s="54">
        <v>1214083.48</v>
      </c>
      <c r="H163" s="54">
        <v>1202261.2649999999</v>
      </c>
      <c r="I163" s="54">
        <v>1215402.2350000001</v>
      </c>
      <c r="J163" s="54">
        <v>1228116.6850000001</v>
      </c>
      <c r="K163" s="54">
        <v>1240436.1850000001</v>
      </c>
      <c r="L163" s="54">
        <v>1245539.48</v>
      </c>
      <c r="M163" s="54">
        <v>1259392.81</v>
      </c>
      <c r="N163" s="54">
        <v>1251961.02</v>
      </c>
      <c r="O163" s="54">
        <v>1698337.98</v>
      </c>
      <c r="P163" s="54">
        <v>1696104.105</v>
      </c>
      <c r="Q163" s="54">
        <v>1637000.71</v>
      </c>
      <c r="R163" s="54">
        <v>1632653.385</v>
      </c>
      <c r="S163" s="54">
        <v>1616628.415</v>
      </c>
      <c r="T163" s="54">
        <v>1583555.865</v>
      </c>
      <c r="U163" s="54">
        <v>1578638.9450000001</v>
      </c>
      <c r="V163" s="54">
        <v>1512972.76</v>
      </c>
      <c r="W163" s="54">
        <v>1460182.55</v>
      </c>
      <c r="X163" s="54">
        <v>1479341.26</v>
      </c>
      <c r="Y163" s="54">
        <v>1490174.79</v>
      </c>
      <c r="Z163" s="54">
        <v>1476192.05</v>
      </c>
      <c r="AA163" s="54">
        <v>1478745.05</v>
      </c>
      <c r="AB163" s="54">
        <v>1472848.94</v>
      </c>
    </row>
    <row r="164" spans="2:28" ht="15.75" x14ac:dyDescent="0.3">
      <c r="B164" s="7" t="s">
        <v>146</v>
      </c>
      <c r="C164" s="7" t="s">
        <v>157</v>
      </c>
      <c r="D164" s="54">
        <v>276263.59499999997</v>
      </c>
      <c r="E164" s="54">
        <v>274877.48</v>
      </c>
      <c r="F164" s="54">
        <v>280958.56</v>
      </c>
      <c r="G164" s="54">
        <v>284424.18</v>
      </c>
      <c r="H164" s="54">
        <v>290245.36</v>
      </c>
      <c r="I164" s="54">
        <v>303011.76500000001</v>
      </c>
      <c r="J164" s="54">
        <v>310427.85499999998</v>
      </c>
      <c r="K164" s="54">
        <v>328614.08</v>
      </c>
      <c r="L164" s="54">
        <v>348779.66499999998</v>
      </c>
      <c r="M164" s="54">
        <v>363852.2</v>
      </c>
      <c r="N164" s="54">
        <v>361963.89500000002</v>
      </c>
      <c r="O164" s="54">
        <v>359460.44</v>
      </c>
      <c r="P164" s="54">
        <v>361194.09</v>
      </c>
      <c r="Q164" s="54">
        <v>338424.41</v>
      </c>
      <c r="R164" s="54">
        <v>419646.31</v>
      </c>
      <c r="S164" s="54">
        <v>502346.05</v>
      </c>
      <c r="T164" s="54">
        <v>595885.92000000004</v>
      </c>
      <c r="U164" s="54">
        <v>677592.375</v>
      </c>
      <c r="V164" s="54">
        <v>747720.58</v>
      </c>
      <c r="W164" s="54">
        <v>719395.58</v>
      </c>
      <c r="X164" s="54">
        <v>689800.36</v>
      </c>
      <c r="Y164" s="54">
        <v>690932.67500000005</v>
      </c>
      <c r="Z164" s="54">
        <v>690793.67500000005</v>
      </c>
      <c r="AA164" s="54">
        <v>689465.63500000001</v>
      </c>
      <c r="AB164" s="54">
        <v>687079.44499999995</v>
      </c>
    </row>
    <row r="165" spans="2:28" ht="15.75" x14ac:dyDescent="0.3">
      <c r="B165" s="7" t="s">
        <v>146</v>
      </c>
      <c r="C165" s="7" t="s">
        <v>158</v>
      </c>
      <c r="D165" s="54">
        <v>102348.295</v>
      </c>
      <c r="E165" s="54">
        <v>103429.34</v>
      </c>
      <c r="F165" s="54">
        <v>104457.015</v>
      </c>
      <c r="G165" s="54">
        <v>105091.01</v>
      </c>
      <c r="H165" s="54">
        <v>103645.355</v>
      </c>
      <c r="I165" s="54">
        <v>105538.80499999999</v>
      </c>
      <c r="J165" s="54">
        <v>107841.515</v>
      </c>
      <c r="K165" s="54">
        <v>110321.19</v>
      </c>
      <c r="L165" s="54">
        <v>112730.745</v>
      </c>
      <c r="M165" s="54">
        <v>110884.08</v>
      </c>
      <c r="N165" s="54">
        <v>111345.22</v>
      </c>
      <c r="O165" s="54">
        <v>104413.41499999999</v>
      </c>
      <c r="P165" s="54">
        <v>102885.87</v>
      </c>
      <c r="Q165" s="54">
        <v>102746.11500000001</v>
      </c>
      <c r="R165" s="54">
        <v>103126.73</v>
      </c>
      <c r="S165" s="54">
        <v>102808.64</v>
      </c>
      <c r="T165" s="54">
        <v>103568.66499999999</v>
      </c>
      <c r="U165" s="54">
        <v>104377.545</v>
      </c>
      <c r="V165" s="54">
        <v>104210.89</v>
      </c>
      <c r="W165" s="54">
        <v>88745.574999999997</v>
      </c>
      <c r="X165" s="54">
        <v>92809.804999999993</v>
      </c>
      <c r="Y165" s="54">
        <v>96516.479999999996</v>
      </c>
      <c r="Z165" s="54">
        <v>99260.62</v>
      </c>
      <c r="AA165" s="54">
        <v>102596.96</v>
      </c>
      <c r="AB165" s="54">
        <v>106316.95</v>
      </c>
    </row>
    <row r="166" spans="2:28" ht="15.75" x14ac:dyDescent="0.3">
      <c r="B166" s="7" t="s">
        <v>146</v>
      </c>
      <c r="C166" s="7" t="s">
        <v>159</v>
      </c>
      <c r="D166" s="54">
        <v>2183147.6549999998</v>
      </c>
      <c r="E166" s="54">
        <v>2197761.5649999999</v>
      </c>
      <c r="F166" s="54">
        <v>2232178.86</v>
      </c>
      <c r="G166" s="54">
        <v>2252539.4049999998</v>
      </c>
      <c r="H166" s="54">
        <v>2280345.0499999998</v>
      </c>
      <c r="I166" s="54">
        <v>2325391.81</v>
      </c>
      <c r="J166" s="54">
        <v>2314713.2250000001</v>
      </c>
      <c r="K166" s="54">
        <v>2367658.71</v>
      </c>
      <c r="L166" s="54">
        <v>2426975.915</v>
      </c>
      <c r="M166" s="54">
        <v>2476030.0499999998</v>
      </c>
      <c r="N166" s="54">
        <v>2513725.3199999998</v>
      </c>
      <c r="O166" s="54">
        <v>2496352.2050000001</v>
      </c>
      <c r="P166" s="54">
        <v>2535325.1800000002</v>
      </c>
      <c r="Q166" s="54">
        <v>2431656.88</v>
      </c>
      <c r="R166" s="54">
        <v>2397213.7799999998</v>
      </c>
      <c r="S166" s="54">
        <v>2425907.9350000001</v>
      </c>
      <c r="T166" s="54">
        <v>2481461.3650000002</v>
      </c>
      <c r="U166" s="54">
        <v>2449130.7250000001</v>
      </c>
      <c r="V166" s="54">
        <v>2418624.5249999999</v>
      </c>
      <c r="W166" s="54">
        <v>2354333.7799999998</v>
      </c>
      <c r="X166" s="54">
        <v>2351983.5350000001</v>
      </c>
      <c r="Y166" s="54">
        <v>2415364.59</v>
      </c>
      <c r="Z166" s="54">
        <v>2490324.645</v>
      </c>
      <c r="AA166" s="54">
        <v>2561486.4500000002</v>
      </c>
      <c r="AB166" s="54">
        <v>2637877.7450000001</v>
      </c>
    </row>
    <row r="167" spans="2:28" ht="15.75" x14ac:dyDescent="0.3">
      <c r="B167" s="7" t="s">
        <v>146</v>
      </c>
      <c r="C167" s="7" t="s">
        <v>160</v>
      </c>
      <c r="D167" s="54">
        <v>547802.11</v>
      </c>
      <c r="E167" s="54">
        <v>556969.77</v>
      </c>
      <c r="F167" s="54">
        <v>736241.8</v>
      </c>
      <c r="G167" s="54">
        <v>742671.15</v>
      </c>
      <c r="H167" s="54">
        <v>745208.20499999996</v>
      </c>
      <c r="I167" s="54">
        <v>758581.41</v>
      </c>
      <c r="J167" s="54">
        <v>759845.72499999998</v>
      </c>
      <c r="K167" s="54">
        <v>776897.29500000004</v>
      </c>
      <c r="L167" s="54">
        <v>786723.23</v>
      </c>
      <c r="M167" s="54">
        <v>1569231.32</v>
      </c>
      <c r="N167" s="54">
        <v>1555785.2050000001</v>
      </c>
      <c r="O167" s="54">
        <v>1544802.52</v>
      </c>
      <c r="P167" s="54">
        <v>1546399.7549999999</v>
      </c>
      <c r="Q167" s="54">
        <v>1591723.49</v>
      </c>
      <c r="R167" s="54">
        <v>1624018.175</v>
      </c>
      <c r="S167" s="54">
        <v>1597739.5349999999</v>
      </c>
      <c r="T167" s="54">
        <v>1650053.075</v>
      </c>
      <c r="U167" s="54">
        <v>1688447.21</v>
      </c>
      <c r="V167" s="54">
        <v>1690876.24</v>
      </c>
      <c r="W167" s="54">
        <v>1701331.01</v>
      </c>
      <c r="X167" s="54">
        <v>1789608.395</v>
      </c>
      <c r="Y167" s="54">
        <v>1874148.82</v>
      </c>
      <c r="Z167" s="54">
        <v>1971713.415</v>
      </c>
      <c r="AA167" s="54">
        <v>2018887.62</v>
      </c>
      <c r="AB167" s="54">
        <v>2029325.63</v>
      </c>
    </row>
    <row r="168" spans="2:28" ht="15.75" x14ac:dyDescent="0.3">
      <c r="B168" s="7" t="s">
        <v>146</v>
      </c>
      <c r="C168" s="7" t="s">
        <v>161</v>
      </c>
      <c r="D168" s="54">
        <v>1819705.125</v>
      </c>
      <c r="E168" s="54">
        <v>1819036.5049999999</v>
      </c>
      <c r="F168" s="54">
        <v>1861640.0149999999</v>
      </c>
      <c r="G168" s="54">
        <v>1869339.7450000001</v>
      </c>
      <c r="H168" s="54">
        <v>1896455.925</v>
      </c>
      <c r="I168" s="54">
        <v>1941460.91</v>
      </c>
      <c r="J168" s="54">
        <v>2018157.9950000001</v>
      </c>
      <c r="K168" s="54">
        <v>2058563.675</v>
      </c>
      <c r="L168" s="54">
        <v>2076704.9650000001</v>
      </c>
      <c r="M168" s="54">
        <v>2110041.88</v>
      </c>
      <c r="N168" s="54">
        <v>2106162.2650000001</v>
      </c>
      <c r="O168" s="54">
        <v>2105603.39</v>
      </c>
      <c r="P168" s="54">
        <v>2092738.08</v>
      </c>
      <c r="Q168" s="54">
        <v>2002111.99</v>
      </c>
      <c r="R168" s="54">
        <v>1971182.06</v>
      </c>
      <c r="S168" s="54">
        <v>1888029.9750000001</v>
      </c>
      <c r="T168" s="54">
        <v>1785808.925</v>
      </c>
      <c r="U168" s="54">
        <v>1781956.2649999999</v>
      </c>
      <c r="V168" s="54">
        <v>1713155.53</v>
      </c>
      <c r="W168" s="54">
        <v>1609505.6850000001</v>
      </c>
      <c r="X168" s="54">
        <v>1609457.5049999999</v>
      </c>
      <c r="Y168" s="54">
        <v>1623970.085</v>
      </c>
      <c r="Z168" s="54">
        <v>1593627.47</v>
      </c>
      <c r="AA168" s="54">
        <v>1577676.49</v>
      </c>
      <c r="AB168" s="54">
        <v>1508748.075</v>
      </c>
    </row>
    <row r="169" spans="2:28" ht="15.75" x14ac:dyDescent="0.3">
      <c r="B169" s="7" t="s">
        <v>146</v>
      </c>
      <c r="C169" s="7" t="s">
        <v>162</v>
      </c>
      <c r="D169" s="54">
        <v>129936.345</v>
      </c>
      <c r="E169" s="54">
        <v>131859.01500000001</v>
      </c>
      <c r="F169" s="54">
        <v>133892.26500000001</v>
      </c>
      <c r="G169" s="54">
        <v>134775.88500000001</v>
      </c>
      <c r="H169" s="54">
        <v>131770.995</v>
      </c>
      <c r="I169" s="54">
        <v>135475.23499999999</v>
      </c>
      <c r="J169" s="54">
        <v>140071.89000000001</v>
      </c>
      <c r="K169" s="54">
        <v>143031.39499999999</v>
      </c>
      <c r="L169" s="54">
        <v>147581.995</v>
      </c>
      <c r="M169" s="54">
        <v>147371.87</v>
      </c>
      <c r="N169" s="54">
        <v>147786.08499999999</v>
      </c>
      <c r="O169" s="54">
        <v>135183.87</v>
      </c>
      <c r="P169" s="54">
        <v>132369.85999999999</v>
      </c>
      <c r="Q169" s="54">
        <v>132612.10999999999</v>
      </c>
      <c r="R169" s="54">
        <v>133659.495</v>
      </c>
      <c r="S169" s="54">
        <v>132564.63500000001</v>
      </c>
      <c r="T169" s="54">
        <v>133230.495</v>
      </c>
      <c r="U169" s="54">
        <v>133846.80499999999</v>
      </c>
      <c r="V169" s="54">
        <v>133336.38500000001</v>
      </c>
      <c r="W169" s="54">
        <v>107730.05499999999</v>
      </c>
      <c r="X169" s="54">
        <v>111354.255</v>
      </c>
      <c r="Y169" s="54">
        <v>114278.955</v>
      </c>
      <c r="Z169" s="54">
        <v>116713.13499999999</v>
      </c>
      <c r="AA169" s="54">
        <v>117485.705</v>
      </c>
      <c r="AB169" s="54">
        <v>121251.32</v>
      </c>
    </row>
    <row r="170" spans="2:28" ht="15.75" x14ac:dyDescent="0.3">
      <c r="B170" s="7" t="s">
        <v>146</v>
      </c>
      <c r="C170" s="7" t="s">
        <v>163</v>
      </c>
      <c r="D170" s="54">
        <v>1961868.39</v>
      </c>
      <c r="E170" s="54">
        <v>1913986.6850000001</v>
      </c>
      <c r="F170" s="54">
        <v>1959567.845</v>
      </c>
      <c r="G170" s="54">
        <v>1986352.6850000001</v>
      </c>
      <c r="H170" s="54">
        <v>2011329.76</v>
      </c>
      <c r="I170" s="54">
        <v>2069808.66</v>
      </c>
      <c r="J170" s="54">
        <v>2131393.73</v>
      </c>
      <c r="K170" s="54">
        <v>2190990.2650000001</v>
      </c>
      <c r="L170" s="54">
        <v>2225964.4500000002</v>
      </c>
      <c r="M170" s="54">
        <v>2237332.61</v>
      </c>
      <c r="N170" s="54">
        <v>2191313.415</v>
      </c>
      <c r="O170" s="54">
        <v>2134750.6</v>
      </c>
      <c r="P170" s="54">
        <v>2032874.01</v>
      </c>
      <c r="Q170" s="54">
        <v>1716430.3049999999</v>
      </c>
      <c r="R170" s="54">
        <v>1668448.22</v>
      </c>
      <c r="S170" s="54">
        <v>1372121.84</v>
      </c>
      <c r="T170" s="54">
        <v>1117908.7849999999</v>
      </c>
      <c r="U170" s="54">
        <v>1002390.77</v>
      </c>
      <c r="V170" s="54">
        <v>677375.3</v>
      </c>
      <c r="W170" s="54">
        <v>427950.42</v>
      </c>
      <c r="X170" s="54">
        <v>359716.8</v>
      </c>
      <c r="Y170" s="54">
        <v>338087.15500000003</v>
      </c>
      <c r="Z170" s="54">
        <v>136571.06</v>
      </c>
      <c r="AA170" s="54">
        <v>67977.8</v>
      </c>
      <c r="AB170" s="54">
        <v>-52487.01</v>
      </c>
    </row>
    <row r="171" spans="2:28" ht="15.75" x14ac:dyDescent="0.3">
      <c r="B171" s="7" t="s">
        <v>146</v>
      </c>
      <c r="C171" s="7" t="s">
        <v>164</v>
      </c>
      <c r="D171" s="54">
        <v>1319887.83</v>
      </c>
      <c r="E171" s="54">
        <v>1309474.175</v>
      </c>
      <c r="F171" s="54">
        <v>1324430.93</v>
      </c>
      <c r="G171" s="54">
        <v>1335717.3400000001</v>
      </c>
      <c r="H171" s="54">
        <v>1338082.49</v>
      </c>
      <c r="I171" s="54">
        <v>1381068.085</v>
      </c>
      <c r="J171" s="54">
        <v>1380896.38</v>
      </c>
      <c r="K171" s="54">
        <v>1425314.365</v>
      </c>
      <c r="L171" s="54">
        <v>1453755.58</v>
      </c>
      <c r="M171" s="54">
        <v>1494543.155</v>
      </c>
      <c r="N171" s="54">
        <v>1469132.5449999999</v>
      </c>
      <c r="O171" s="54">
        <v>1432356.23</v>
      </c>
      <c r="P171" s="54">
        <v>1443698.94</v>
      </c>
      <c r="Q171" s="54">
        <v>1453378.115</v>
      </c>
      <c r="R171" s="54">
        <v>1430617.575</v>
      </c>
      <c r="S171" s="54">
        <v>1305107.8999999999</v>
      </c>
      <c r="T171" s="54">
        <v>1352592.21</v>
      </c>
      <c r="U171" s="54">
        <v>1361868.885</v>
      </c>
      <c r="V171" s="54">
        <v>1261145.825</v>
      </c>
      <c r="W171" s="54">
        <v>1122999.3600000001</v>
      </c>
      <c r="X171" s="54">
        <v>1144928.76</v>
      </c>
      <c r="Y171" s="54">
        <v>1161459.3400000001</v>
      </c>
      <c r="Z171" s="54">
        <v>1215139</v>
      </c>
      <c r="AA171" s="54">
        <v>1250034.7649999999</v>
      </c>
      <c r="AB171" s="54">
        <v>1281209.1499999999</v>
      </c>
    </row>
    <row r="172" spans="2:28" ht="15.75" x14ac:dyDescent="0.3">
      <c r="B172" s="7" t="s">
        <v>146</v>
      </c>
      <c r="C172" s="7" t="s">
        <v>165</v>
      </c>
      <c r="D172" s="54">
        <v>2752862.7</v>
      </c>
      <c r="E172" s="54">
        <v>2784521.17</v>
      </c>
      <c r="F172" s="54">
        <v>2859736.6850000001</v>
      </c>
      <c r="G172" s="54">
        <v>2875682.835</v>
      </c>
      <c r="H172" s="54">
        <v>2869551.09</v>
      </c>
      <c r="I172" s="54">
        <v>2933190.4249999998</v>
      </c>
      <c r="J172" s="54">
        <v>2948667.4550000001</v>
      </c>
      <c r="K172" s="54">
        <v>3040822.7050000001</v>
      </c>
      <c r="L172" s="54">
        <v>3066074.81</v>
      </c>
      <c r="M172" s="54">
        <v>3144663.0750000002</v>
      </c>
      <c r="N172" s="54">
        <v>3064725.4550000001</v>
      </c>
      <c r="O172" s="54">
        <v>2913420.57</v>
      </c>
      <c r="P172" s="54">
        <v>2859869.9550000001</v>
      </c>
      <c r="Q172" s="54">
        <v>2747410.13</v>
      </c>
      <c r="R172" s="54">
        <v>3049619.91</v>
      </c>
      <c r="S172" s="54">
        <v>3161388.835</v>
      </c>
      <c r="T172" s="54">
        <v>3468906.7549999999</v>
      </c>
      <c r="U172" s="54">
        <v>3775243.395</v>
      </c>
      <c r="V172" s="54">
        <v>3913395.33</v>
      </c>
      <c r="W172" s="54">
        <v>3611957.73</v>
      </c>
      <c r="X172" s="54">
        <v>3712844.48</v>
      </c>
      <c r="Y172" s="54">
        <v>3763807.18</v>
      </c>
      <c r="Z172" s="54">
        <v>3834153.3149999999</v>
      </c>
      <c r="AA172" s="54">
        <v>3907165.44</v>
      </c>
      <c r="AB172" s="54">
        <v>3938314.5</v>
      </c>
    </row>
    <row r="173" spans="2:28" ht="15.75" x14ac:dyDescent="0.3">
      <c r="B173" s="7" t="s">
        <v>146</v>
      </c>
      <c r="C173" s="7" t="s">
        <v>166</v>
      </c>
      <c r="D173" s="54">
        <v>356850.565</v>
      </c>
      <c r="E173" s="54">
        <v>358008.20500000002</v>
      </c>
      <c r="F173" s="54">
        <v>364168.5</v>
      </c>
      <c r="G173" s="54">
        <v>367018.34</v>
      </c>
      <c r="H173" s="54">
        <v>371997.315</v>
      </c>
      <c r="I173" s="54">
        <v>377457.685</v>
      </c>
      <c r="J173" s="54">
        <v>378100.47999999998</v>
      </c>
      <c r="K173" s="54">
        <v>385471.97</v>
      </c>
      <c r="L173" s="54">
        <v>397447.14</v>
      </c>
      <c r="M173" s="54">
        <v>404749.745</v>
      </c>
      <c r="N173" s="54">
        <v>406395.54499999998</v>
      </c>
      <c r="O173" s="54">
        <v>403431.375</v>
      </c>
      <c r="P173" s="54">
        <v>759621.12</v>
      </c>
      <c r="Q173" s="54">
        <v>1308481.9850000001</v>
      </c>
      <c r="R173" s="54">
        <v>1517103.655</v>
      </c>
      <c r="S173" s="54">
        <v>1723445.86</v>
      </c>
      <c r="T173" s="54">
        <v>1939438.625</v>
      </c>
      <c r="U173" s="54">
        <v>2143315.5950000002</v>
      </c>
      <c r="V173" s="54">
        <v>2141068.4449999998</v>
      </c>
      <c r="W173" s="54">
        <v>2117890.875</v>
      </c>
      <c r="X173" s="54">
        <v>2108594.16</v>
      </c>
      <c r="Y173" s="54">
        <v>2113307.9649999999</v>
      </c>
      <c r="Z173" s="54">
        <v>2125984.36</v>
      </c>
      <c r="AA173" s="54">
        <v>2126119.25</v>
      </c>
      <c r="AB173" s="54">
        <v>2132794.9649999999</v>
      </c>
    </row>
    <row r="174" spans="2:28" ht="15.75" x14ac:dyDescent="0.3">
      <c r="B174" s="7" t="s">
        <v>146</v>
      </c>
      <c r="C174" s="7" t="s">
        <v>167</v>
      </c>
      <c r="D174" s="54">
        <v>21942.775000000001</v>
      </c>
      <c r="E174" s="54">
        <v>22503.86</v>
      </c>
      <c r="F174" s="54">
        <v>23363.71</v>
      </c>
      <c r="G174" s="54">
        <v>23893.63</v>
      </c>
      <c r="H174" s="54">
        <v>24528.2</v>
      </c>
      <c r="I174" s="54">
        <v>26159.67</v>
      </c>
      <c r="J174" s="54">
        <v>26776</v>
      </c>
      <c r="K174" s="54">
        <v>27958.805</v>
      </c>
      <c r="L174" s="54">
        <v>29832.79</v>
      </c>
      <c r="M174" s="54">
        <v>30805.205000000002</v>
      </c>
      <c r="N174" s="54">
        <v>29870.264999999999</v>
      </c>
      <c r="O174" s="54">
        <v>18862.25</v>
      </c>
      <c r="P174" s="54">
        <v>18763.38</v>
      </c>
      <c r="Q174" s="54">
        <v>18046.259999999998</v>
      </c>
      <c r="R174" s="54">
        <v>17525.919999999998</v>
      </c>
      <c r="S174" s="54">
        <v>17682.47</v>
      </c>
      <c r="T174" s="54">
        <v>17875.75</v>
      </c>
      <c r="U174" s="54">
        <v>13218.78</v>
      </c>
      <c r="V174" s="54">
        <v>4775.875</v>
      </c>
      <c r="W174" s="54">
        <v>-5551.99</v>
      </c>
      <c r="X174" s="54">
        <v>-6818.3549999999996</v>
      </c>
      <c r="Y174" s="54">
        <v>-7924.8850000000002</v>
      </c>
      <c r="Z174" s="54">
        <v>-8492.07</v>
      </c>
      <c r="AA174" s="54">
        <v>-8065.13</v>
      </c>
      <c r="AB174" s="54">
        <v>-8085.7349999999997</v>
      </c>
    </row>
    <row r="175" spans="2:28" ht="15.75" x14ac:dyDescent="0.3">
      <c r="B175" s="7" t="s">
        <v>146</v>
      </c>
      <c r="C175" s="7" t="s">
        <v>168</v>
      </c>
      <c r="D175" s="54">
        <v>1001391.25</v>
      </c>
      <c r="E175" s="54">
        <v>1460377.3049999999</v>
      </c>
      <c r="F175" s="54">
        <v>1491207.625</v>
      </c>
      <c r="G175" s="54">
        <v>1512691.38</v>
      </c>
      <c r="H175" s="54">
        <v>1539684.02</v>
      </c>
      <c r="I175" s="54">
        <v>1653379.15</v>
      </c>
      <c r="J175" s="54">
        <v>1735960.645</v>
      </c>
      <c r="K175" s="54">
        <v>1761975.75</v>
      </c>
      <c r="L175" s="54">
        <v>1839157.925</v>
      </c>
      <c r="M175" s="54">
        <v>1884333.605</v>
      </c>
      <c r="N175" s="54">
        <v>1872423.71</v>
      </c>
      <c r="O175" s="54">
        <v>1867617.9850000001</v>
      </c>
      <c r="P175" s="54">
        <v>1823815.45</v>
      </c>
      <c r="Q175" s="54">
        <v>2210761.7349999999</v>
      </c>
      <c r="R175" s="54">
        <v>2200468.4350000001</v>
      </c>
      <c r="S175" s="54">
        <v>1983746.9</v>
      </c>
      <c r="T175" s="54">
        <v>1828852.7050000001</v>
      </c>
      <c r="U175" s="54">
        <v>1751573.36</v>
      </c>
      <c r="V175" s="54">
        <v>1555623.51</v>
      </c>
      <c r="W175" s="54">
        <v>1422052.4350000001</v>
      </c>
      <c r="X175" s="54">
        <v>1363486.925</v>
      </c>
      <c r="Y175" s="54">
        <v>1329966.05</v>
      </c>
      <c r="Z175" s="54">
        <v>1120636.925</v>
      </c>
      <c r="AA175" s="54">
        <v>1074985.3600000001</v>
      </c>
      <c r="AB175" s="54">
        <v>1012649.765</v>
      </c>
    </row>
    <row r="176" spans="2:28" ht="15.75" x14ac:dyDescent="0.3">
      <c r="B176" s="7" t="s">
        <v>146</v>
      </c>
      <c r="C176" s="7" t="s">
        <v>169</v>
      </c>
      <c r="D176" s="54">
        <v>274820.17</v>
      </c>
      <c r="E176" s="54">
        <v>856764.13500000001</v>
      </c>
      <c r="F176" s="54">
        <v>1061116.415</v>
      </c>
      <c r="G176" s="54">
        <v>1147307.68</v>
      </c>
      <c r="H176" s="54">
        <v>1179297.7549999999</v>
      </c>
      <c r="I176" s="54">
        <v>1370856.345</v>
      </c>
      <c r="J176" s="54">
        <v>1379604.9</v>
      </c>
      <c r="K176" s="54">
        <v>1387104.5549999999</v>
      </c>
      <c r="L176" s="54">
        <v>1405169.6850000001</v>
      </c>
      <c r="M176" s="54">
        <v>1418162.49</v>
      </c>
      <c r="N176" s="54">
        <v>1415531.11</v>
      </c>
      <c r="O176" s="54">
        <v>1328220.8</v>
      </c>
      <c r="P176" s="54">
        <v>1326385.335</v>
      </c>
      <c r="Q176" s="54">
        <v>1325761.575</v>
      </c>
      <c r="R176" s="54">
        <v>1329214.49</v>
      </c>
      <c r="S176" s="54">
        <v>1328542.375</v>
      </c>
      <c r="T176" s="54">
        <v>1332716.665</v>
      </c>
      <c r="U176" s="54">
        <v>1296267.3999999999</v>
      </c>
      <c r="V176" s="54">
        <v>1252117.405</v>
      </c>
      <c r="W176" s="54">
        <v>1177778.835</v>
      </c>
      <c r="X176" s="54">
        <v>1171163.135</v>
      </c>
      <c r="Y176" s="54">
        <v>1166186.7450000001</v>
      </c>
      <c r="Z176" s="54">
        <v>1171535.43</v>
      </c>
      <c r="AA176" s="54">
        <v>1176923.595</v>
      </c>
      <c r="AB176" s="54">
        <v>1179038.08</v>
      </c>
    </row>
    <row r="177" spans="2:28" ht="15.75" x14ac:dyDescent="0.3">
      <c r="B177" s="7" t="s">
        <v>146</v>
      </c>
      <c r="C177" s="7" t="s">
        <v>170</v>
      </c>
      <c r="D177" s="54">
        <v>63566.544999999998</v>
      </c>
      <c r="E177" s="54">
        <v>65246.764999999999</v>
      </c>
      <c r="F177" s="54">
        <v>66787.684999999998</v>
      </c>
      <c r="G177" s="54">
        <v>67842.2</v>
      </c>
      <c r="H177" s="54">
        <v>64837.955000000002</v>
      </c>
      <c r="I177" s="54">
        <v>68203.115000000005</v>
      </c>
      <c r="J177" s="54">
        <v>72268.929999999993</v>
      </c>
      <c r="K177" s="54">
        <v>77139.399999999994</v>
      </c>
      <c r="L177" s="54">
        <v>81333.2</v>
      </c>
      <c r="M177" s="54">
        <v>77944.744999999995</v>
      </c>
      <c r="N177" s="54">
        <v>77027.47</v>
      </c>
      <c r="O177" s="54">
        <v>62783.834999999999</v>
      </c>
      <c r="P177" s="54">
        <v>59138.254999999997</v>
      </c>
      <c r="Q177" s="54">
        <v>59323.574999999997</v>
      </c>
      <c r="R177" s="54">
        <v>57202.065000000002</v>
      </c>
      <c r="S177" s="54">
        <v>55202.21</v>
      </c>
      <c r="T177" s="54">
        <v>53607.285000000003</v>
      </c>
      <c r="U177" s="54">
        <v>49269.8</v>
      </c>
      <c r="V177" s="54">
        <v>46129.48</v>
      </c>
      <c r="W177" s="54">
        <v>13868.53</v>
      </c>
      <c r="X177" s="54">
        <v>12374.285</v>
      </c>
      <c r="Y177" s="54">
        <v>12444.945</v>
      </c>
      <c r="Z177" s="54">
        <v>9729.0499999999993</v>
      </c>
      <c r="AA177" s="54">
        <v>10154.35</v>
      </c>
      <c r="AB177" s="54">
        <v>9932.66</v>
      </c>
    </row>
    <row r="178" spans="2:28" ht="15.75" x14ac:dyDescent="0.3">
      <c r="B178" s="7" t="s">
        <v>146</v>
      </c>
      <c r="C178" s="7" t="s">
        <v>171</v>
      </c>
      <c r="D178" s="54">
        <v>163106.06</v>
      </c>
      <c r="E178" s="54">
        <v>168163.19</v>
      </c>
      <c r="F178" s="54">
        <v>172690.2</v>
      </c>
      <c r="G178" s="54">
        <v>176014.92499999999</v>
      </c>
      <c r="H178" s="54">
        <v>167535.29</v>
      </c>
      <c r="I178" s="54">
        <v>176887.01</v>
      </c>
      <c r="J178" s="54">
        <v>186828.565</v>
      </c>
      <c r="K178" s="54">
        <v>199488.83499999999</v>
      </c>
      <c r="L178" s="54">
        <v>210586.99</v>
      </c>
      <c r="M178" s="54">
        <v>206171.59</v>
      </c>
      <c r="N178" s="54">
        <v>204603.815</v>
      </c>
      <c r="O178" s="54">
        <v>149946.64499999999</v>
      </c>
      <c r="P178" s="54">
        <v>137894.505</v>
      </c>
      <c r="Q178" s="54">
        <v>137000.20499999999</v>
      </c>
      <c r="R178" s="54">
        <v>138321.94500000001</v>
      </c>
      <c r="S178" s="54">
        <v>134522.77499999999</v>
      </c>
      <c r="T178" s="54">
        <v>130236.205</v>
      </c>
      <c r="U178" s="54">
        <v>122640.45</v>
      </c>
      <c r="V178" s="54">
        <v>114627.44500000001</v>
      </c>
      <c r="W178" s="54">
        <v>26303.264999999999</v>
      </c>
      <c r="X178" s="54">
        <v>25237.174999999999</v>
      </c>
      <c r="Y178" s="54">
        <v>28534.915000000001</v>
      </c>
      <c r="Z178" s="54">
        <v>20796.715</v>
      </c>
      <c r="AA178" s="54">
        <v>19367.775000000001</v>
      </c>
      <c r="AB178" s="54">
        <v>18901</v>
      </c>
    </row>
    <row r="179" spans="2:28" ht="15.75" x14ac:dyDescent="0.3">
      <c r="B179" s="7" t="s">
        <v>146</v>
      </c>
      <c r="C179" s="7" t="s">
        <v>172</v>
      </c>
      <c r="D179" s="54">
        <v>936647.47499999998</v>
      </c>
      <c r="E179" s="54">
        <v>897554.875</v>
      </c>
      <c r="F179" s="54">
        <v>906486.995</v>
      </c>
      <c r="G179" s="54">
        <v>914312.97499999998</v>
      </c>
      <c r="H179" s="54">
        <v>914154.77500000002</v>
      </c>
      <c r="I179" s="54">
        <v>939133.98</v>
      </c>
      <c r="J179" s="54">
        <v>930631.1</v>
      </c>
      <c r="K179" s="54">
        <v>963674.17500000005</v>
      </c>
      <c r="L179" s="54">
        <v>981370.42</v>
      </c>
      <c r="M179" s="54">
        <v>1031660.41</v>
      </c>
      <c r="N179" s="54">
        <v>939494.63</v>
      </c>
      <c r="O179" s="54">
        <v>890203.29500000004</v>
      </c>
      <c r="P179" s="54">
        <v>878711.39</v>
      </c>
      <c r="Q179" s="54">
        <v>869337.59</v>
      </c>
      <c r="R179" s="54">
        <v>866638.26500000001</v>
      </c>
      <c r="S179" s="54">
        <v>739912.94</v>
      </c>
      <c r="T179" s="54">
        <v>752680.94499999995</v>
      </c>
      <c r="U179" s="54">
        <v>733126.69</v>
      </c>
      <c r="V179" s="54">
        <v>620150.59499999997</v>
      </c>
      <c r="W179" s="54">
        <v>483756.91</v>
      </c>
      <c r="X179" s="54">
        <v>483077.44500000001</v>
      </c>
      <c r="Y179" s="54">
        <v>480888.77</v>
      </c>
      <c r="Z179" s="54">
        <v>489899.74</v>
      </c>
      <c r="AA179" s="54">
        <v>500351.65500000003</v>
      </c>
      <c r="AB179" s="54">
        <v>507542.75</v>
      </c>
    </row>
    <row r="180" spans="2:28" ht="15.75" x14ac:dyDescent="0.3">
      <c r="B180" s="7" t="s">
        <v>146</v>
      </c>
      <c r="C180" s="7" t="s">
        <v>173</v>
      </c>
      <c r="D180" s="54">
        <v>101520.11</v>
      </c>
      <c r="E180" s="54">
        <v>103701.64</v>
      </c>
      <c r="F180" s="54">
        <v>105676.28</v>
      </c>
      <c r="G180" s="54">
        <v>106372.52499999999</v>
      </c>
      <c r="H180" s="54">
        <v>102907.97</v>
      </c>
      <c r="I180" s="54">
        <v>107422.645</v>
      </c>
      <c r="J180" s="54">
        <v>112837.11</v>
      </c>
      <c r="K180" s="54">
        <v>117786.18</v>
      </c>
      <c r="L180" s="54">
        <v>121198.875</v>
      </c>
      <c r="M180" s="54">
        <v>117811.14</v>
      </c>
      <c r="N180" s="54">
        <v>118052.37</v>
      </c>
      <c r="O180" s="54">
        <v>102911.735</v>
      </c>
      <c r="P180" s="54">
        <v>98112.554999999993</v>
      </c>
      <c r="Q180" s="54">
        <v>97751.37</v>
      </c>
      <c r="R180" s="54">
        <v>95603.01</v>
      </c>
      <c r="S180" s="54">
        <v>91288.26</v>
      </c>
      <c r="T180" s="54">
        <v>89664.41</v>
      </c>
      <c r="U180" s="54">
        <v>87839.31</v>
      </c>
      <c r="V180" s="54">
        <v>85575.99</v>
      </c>
      <c r="W180" s="54">
        <v>45358.51</v>
      </c>
      <c r="X180" s="54">
        <v>45614.345000000001</v>
      </c>
      <c r="Y180" s="54">
        <v>45171.47</v>
      </c>
      <c r="Z180" s="54">
        <v>41201.440000000002</v>
      </c>
      <c r="AA180" s="54">
        <v>41310.97</v>
      </c>
      <c r="AB180" s="54">
        <v>41479.379999999997</v>
      </c>
    </row>
    <row r="181" spans="2:28" ht="15.75" x14ac:dyDescent="0.3">
      <c r="B181" s="7" t="s">
        <v>146</v>
      </c>
      <c r="C181" s="7" t="s">
        <v>174</v>
      </c>
      <c r="D181" s="54">
        <v>650607.41</v>
      </c>
      <c r="E181" s="54">
        <v>655085.01500000001</v>
      </c>
      <c r="F181" s="54">
        <v>948696.3</v>
      </c>
      <c r="G181" s="54">
        <v>951272.05</v>
      </c>
      <c r="H181" s="54">
        <v>971387.15500000003</v>
      </c>
      <c r="I181" s="54">
        <v>992448.70499999996</v>
      </c>
      <c r="J181" s="54">
        <v>1015866.105</v>
      </c>
      <c r="K181" s="54">
        <v>1034587.395</v>
      </c>
      <c r="L181" s="54">
        <v>1055657.6299999999</v>
      </c>
      <c r="M181" s="54">
        <v>1061454.69</v>
      </c>
      <c r="N181" s="54">
        <v>1077786.77</v>
      </c>
      <c r="O181" s="54">
        <v>1089135.53</v>
      </c>
      <c r="P181" s="54">
        <v>1371152.31</v>
      </c>
      <c r="Q181" s="54">
        <v>1672647.74</v>
      </c>
      <c r="R181" s="54">
        <v>2036928.54</v>
      </c>
      <c r="S181" s="54">
        <v>2052569.125</v>
      </c>
      <c r="T181" s="54">
        <v>2073711.35</v>
      </c>
      <c r="U181" s="54">
        <v>2094967.9450000001</v>
      </c>
      <c r="V181" s="54">
        <v>2121907.13</v>
      </c>
      <c r="W181" s="54">
        <v>2138277.5750000002</v>
      </c>
      <c r="X181" s="54">
        <v>3932740.39</v>
      </c>
      <c r="Y181" s="54">
        <v>3967511.9849999999</v>
      </c>
      <c r="Z181" s="54">
        <v>4013449.7549999999</v>
      </c>
      <c r="AA181" s="54">
        <v>4038053.78</v>
      </c>
      <c r="AB181" s="54">
        <v>4073619.5350000001</v>
      </c>
    </row>
    <row r="182" spans="2:28" ht="15.75" x14ac:dyDescent="0.3">
      <c r="B182" s="7" t="s">
        <v>146</v>
      </c>
      <c r="C182" s="7" t="s">
        <v>175</v>
      </c>
      <c r="D182" s="54">
        <v>856059.98</v>
      </c>
      <c r="E182" s="54">
        <v>831512.57</v>
      </c>
      <c r="F182" s="54">
        <v>836226.39500000002</v>
      </c>
      <c r="G182" s="54">
        <v>836172.47</v>
      </c>
      <c r="H182" s="54">
        <v>838603.52500000002</v>
      </c>
      <c r="I182" s="54">
        <v>842406.53500000003</v>
      </c>
      <c r="J182" s="54">
        <v>846803.60499999998</v>
      </c>
      <c r="K182" s="54">
        <v>847703.19</v>
      </c>
      <c r="L182" s="54">
        <v>852130.87</v>
      </c>
      <c r="M182" s="54">
        <v>854794.17</v>
      </c>
      <c r="N182" s="54">
        <v>860871.24</v>
      </c>
      <c r="O182" s="54">
        <v>860235.39500000002</v>
      </c>
      <c r="P182" s="54">
        <v>866880.36499999999</v>
      </c>
      <c r="Q182" s="54">
        <v>873492.53</v>
      </c>
      <c r="R182" s="54">
        <v>882432.80500000005</v>
      </c>
      <c r="S182" s="54">
        <v>902427.06</v>
      </c>
      <c r="T182" s="54">
        <v>926397.82499999995</v>
      </c>
      <c r="U182" s="54">
        <v>945378.8</v>
      </c>
      <c r="V182" s="54">
        <v>968969.34499999997</v>
      </c>
      <c r="W182" s="54">
        <v>982907.56</v>
      </c>
      <c r="X182" s="54">
        <v>1025438.325</v>
      </c>
      <c r="Y182" s="54">
        <v>1068630.81</v>
      </c>
      <c r="Z182" s="54">
        <v>1115460.075</v>
      </c>
      <c r="AA182" s="54">
        <v>1156815.155</v>
      </c>
      <c r="AB182" s="54">
        <v>1201462.95</v>
      </c>
    </row>
    <row r="183" spans="2:28" ht="15.75" x14ac:dyDescent="0.3">
      <c r="B183" s="7" t="s">
        <v>146</v>
      </c>
      <c r="C183" s="7" t="s">
        <v>176</v>
      </c>
      <c r="D183" s="54">
        <v>999465.68500000006</v>
      </c>
      <c r="E183" s="54">
        <v>1002711.295</v>
      </c>
      <c r="F183" s="54">
        <v>1008349.51</v>
      </c>
      <c r="G183" s="54">
        <v>1009155.915</v>
      </c>
      <c r="H183" s="54">
        <v>1012441.745</v>
      </c>
      <c r="I183" s="54">
        <v>1015892.8050000001</v>
      </c>
      <c r="J183" s="54">
        <v>1021469.485</v>
      </c>
      <c r="K183" s="54">
        <v>1022537.13</v>
      </c>
      <c r="L183" s="54">
        <v>1026150.33</v>
      </c>
      <c r="M183" s="54">
        <v>1029636.46</v>
      </c>
      <c r="N183" s="54">
        <v>1041377.87</v>
      </c>
      <c r="O183" s="54">
        <v>1047394.96</v>
      </c>
      <c r="P183" s="54">
        <v>1056702.93</v>
      </c>
      <c r="Q183" s="54">
        <v>1065206.6599999999</v>
      </c>
      <c r="R183" s="54">
        <v>1076331.595</v>
      </c>
      <c r="S183" s="54">
        <v>1104282.5649999999</v>
      </c>
      <c r="T183" s="54">
        <v>1135076.3049999999</v>
      </c>
      <c r="U183" s="54">
        <v>1165195.43</v>
      </c>
      <c r="V183" s="54">
        <v>1198412.675</v>
      </c>
      <c r="W183" s="54">
        <v>1225254.7250000001</v>
      </c>
      <c r="X183" s="54">
        <v>1281650.3049999999</v>
      </c>
      <c r="Y183" s="54">
        <v>1339055.6299999999</v>
      </c>
      <c r="Z183" s="54">
        <v>1400469.79</v>
      </c>
      <c r="AA183" s="54">
        <v>1455586.1850000001</v>
      </c>
      <c r="AB183" s="54">
        <v>1514365.87</v>
      </c>
    </row>
    <row r="184" spans="2:28" ht="15.75" x14ac:dyDescent="0.3">
      <c r="B184" s="7" t="s">
        <v>147</v>
      </c>
      <c r="C184" s="7" t="s">
        <v>153</v>
      </c>
      <c r="D184" s="54">
        <v>373044.46</v>
      </c>
      <c r="E184" s="54">
        <v>368379.44500000001</v>
      </c>
      <c r="F184" s="54">
        <v>375359.64500000002</v>
      </c>
      <c r="G184" s="54">
        <v>377256.84499999997</v>
      </c>
      <c r="H184" s="54">
        <v>365779.69500000001</v>
      </c>
      <c r="I184" s="54">
        <v>403892.625</v>
      </c>
      <c r="J184" s="54">
        <v>343409.24</v>
      </c>
      <c r="K184" s="54">
        <v>349464.95</v>
      </c>
      <c r="L184" s="54">
        <v>327165.88500000001</v>
      </c>
      <c r="M184" s="54">
        <v>317372.38500000001</v>
      </c>
      <c r="N184" s="54">
        <v>239349.62</v>
      </c>
      <c r="O184" s="54">
        <v>143702.72</v>
      </c>
      <c r="P184" s="54">
        <v>106951.71</v>
      </c>
      <c r="Q184" s="54">
        <v>-89486.485000000001</v>
      </c>
      <c r="R184" s="54">
        <v>-101676.48</v>
      </c>
      <c r="S184" s="54">
        <v>-170849.82</v>
      </c>
      <c r="T184" s="54">
        <v>-202086.33</v>
      </c>
      <c r="U184" s="54">
        <v>-288970.435</v>
      </c>
      <c r="V184" s="54">
        <v>-611033.05500000005</v>
      </c>
      <c r="W184" s="54">
        <v>-686088.495</v>
      </c>
      <c r="X184" s="54">
        <v>-720958.18500000006</v>
      </c>
      <c r="Y184" s="54">
        <v>-738491.08</v>
      </c>
      <c r="Z184" s="54">
        <v>-759308.255</v>
      </c>
      <c r="AA184" s="54">
        <v>-796406.67</v>
      </c>
      <c r="AB184" s="54">
        <v>-807455.30500000005</v>
      </c>
    </row>
    <row r="185" spans="2:28" ht="15.75" x14ac:dyDescent="0.3">
      <c r="B185" s="7" t="s">
        <v>147</v>
      </c>
      <c r="C185" s="7" t="s">
        <v>154</v>
      </c>
      <c r="D185" s="54">
        <v>257769.55</v>
      </c>
      <c r="E185" s="54">
        <v>258150.785</v>
      </c>
      <c r="F185" s="54">
        <v>256466.73499999999</v>
      </c>
      <c r="G185" s="54">
        <v>255142.42499999999</v>
      </c>
      <c r="H185" s="54">
        <v>256332.55</v>
      </c>
      <c r="I185" s="54">
        <v>260584.625</v>
      </c>
      <c r="J185" s="54">
        <v>267416.54499999998</v>
      </c>
      <c r="K185" s="54">
        <v>268948.78499999997</v>
      </c>
      <c r="L185" s="54">
        <v>653535.02</v>
      </c>
      <c r="M185" s="54">
        <v>656474.46499999997</v>
      </c>
      <c r="N185" s="54">
        <v>660264.45499999996</v>
      </c>
      <c r="O185" s="54">
        <v>647308.81999999995</v>
      </c>
      <c r="P185" s="54">
        <v>654333.15</v>
      </c>
      <c r="Q185" s="54">
        <v>657926.47499999998</v>
      </c>
      <c r="R185" s="54">
        <v>664862.84499999997</v>
      </c>
      <c r="S185" s="54">
        <v>664062.37</v>
      </c>
      <c r="T185" s="54">
        <v>663186.88</v>
      </c>
      <c r="U185" s="54">
        <v>663742.34499999997</v>
      </c>
      <c r="V185" s="54">
        <v>661112.21499999997</v>
      </c>
      <c r="W185" s="54">
        <v>629659.04</v>
      </c>
      <c r="X185" s="54">
        <v>627912.755</v>
      </c>
      <c r="Y185" s="54">
        <v>633335.41</v>
      </c>
      <c r="Z185" s="54">
        <v>637496.54500000004</v>
      </c>
      <c r="AA185" s="54">
        <v>643114.52500000002</v>
      </c>
      <c r="AB185" s="54">
        <v>650381.125</v>
      </c>
    </row>
    <row r="186" spans="2:28" ht="15.75" x14ac:dyDescent="0.3">
      <c r="B186" s="7" t="s">
        <v>147</v>
      </c>
      <c r="C186" s="7" t="s">
        <v>155</v>
      </c>
      <c r="D186" s="54">
        <v>1166637.7050000001</v>
      </c>
      <c r="E186" s="54">
        <v>1175186.22</v>
      </c>
      <c r="F186" s="54">
        <v>1186814.25</v>
      </c>
      <c r="G186" s="54">
        <v>1192071.8999999999</v>
      </c>
      <c r="H186" s="54">
        <v>1205472.3500000001</v>
      </c>
      <c r="I186" s="54">
        <v>1228293.32</v>
      </c>
      <c r="J186" s="54">
        <v>1257412.085</v>
      </c>
      <c r="K186" s="54">
        <v>1280626.49</v>
      </c>
      <c r="L186" s="54">
        <v>1308924.1850000001</v>
      </c>
      <c r="M186" s="54">
        <v>1335025.5</v>
      </c>
      <c r="N186" s="54">
        <v>1368242.3</v>
      </c>
      <c r="O186" s="54">
        <v>1635584.64</v>
      </c>
      <c r="P186" s="54">
        <v>1982740.7</v>
      </c>
      <c r="Q186" s="54">
        <v>2298996.7149999999</v>
      </c>
      <c r="R186" s="54">
        <v>2651297.5249999999</v>
      </c>
      <c r="S186" s="54">
        <v>2683889.7349999999</v>
      </c>
      <c r="T186" s="54">
        <v>2945283.2949999999</v>
      </c>
      <c r="U186" s="54">
        <v>3448089.57</v>
      </c>
      <c r="V186" s="54">
        <v>4201241.12</v>
      </c>
      <c r="W186" s="54">
        <v>5034567.3099999996</v>
      </c>
      <c r="X186" s="54">
        <v>5785156.3250000002</v>
      </c>
      <c r="Y186" s="54">
        <v>6302068.2050000001</v>
      </c>
      <c r="Z186" s="54">
        <v>6585718.4649999999</v>
      </c>
      <c r="AA186" s="54">
        <v>6628549.1399999997</v>
      </c>
      <c r="AB186" s="54">
        <v>6670892.1299999999</v>
      </c>
    </row>
    <row r="187" spans="2:28" ht="15.75" x14ac:dyDescent="0.3">
      <c r="B187" s="7" t="s">
        <v>147</v>
      </c>
      <c r="C187" s="7" t="s">
        <v>156</v>
      </c>
      <c r="D187" s="54">
        <v>803255.08499999996</v>
      </c>
      <c r="E187" s="54">
        <v>1178878.625</v>
      </c>
      <c r="F187" s="54">
        <v>1179346.73</v>
      </c>
      <c r="G187" s="54">
        <v>1174715.3899999999</v>
      </c>
      <c r="H187" s="54">
        <v>1173372.6850000001</v>
      </c>
      <c r="I187" s="54">
        <v>1704461.5649999999</v>
      </c>
      <c r="J187" s="54">
        <v>1693039.085</v>
      </c>
      <c r="K187" s="54">
        <v>1711697.5</v>
      </c>
      <c r="L187" s="54">
        <v>1695751.62</v>
      </c>
      <c r="M187" s="54">
        <v>1680317.7749999999</v>
      </c>
      <c r="N187" s="54">
        <v>1646277.885</v>
      </c>
      <c r="O187" s="54">
        <v>1578044.07</v>
      </c>
      <c r="P187" s="54">
        <v>1575500.5049999999</v>
      </c>
      <c r="Q187" s="54">
        <v>1470356.64</v>
      </c>
      <c r="R187" s="54">
        <v>1488171.4450000001</v>
      </c>
      <c r="S187" s="54">
        <v>1465116.845</v>
      </c>
      <c r="T187" s="54">
        <v>1457529.89</v>
      </c>
      <c r="U187" s="54">
        <v>1531971.22</v>
      </c>
      <c r="V187" s="54">
        <v>1361189.41</v>
      </c>
      <c r="W187" s="54">
        <v>1317095.3149999999</v>
      </c>
      <c r="X187" s="54">
        <v>1304456.0900000001</v>
      </c>
      <c r="Y187" s="54">
        <v>1335925.75</v>
      </c>
      <c r="Z187" s="54">
        <v>1344402.64</v>
      </c>
      <c r="AA187" s="54">
        <v>1329926.21</v>
      </c>
      <c r="AB187" s="54">
        <v>1353510.3149999999</v>
      </c>
    </row>
    <row r="188" spans="2:28" ht="15.75" x14ac:dyDescent="0.3">
      <c r="B188" s="7" t="s">
        <v>147</v>
      </c>
      <c r="C188" s="7" t="s">
        <v>157</v>
      </c>
      <c r="D188" s="54">
        <v>279958.34999999998</v>
      </c>
      <c r="E188" s="54">
        <v>283215.05499999999</v>
      </c>
      <c r="F188" s="54">
        <v>292661.03000000003</v>
      </c>
      <c r="G188" s="54">
        <v>294553.06</v>
      </c>
      <c r="H188" s="54">
        <v>302358.08</v>
      </c>
      <c r="I188" s="54">
        <v>325098.07</v>
      </c>
      <c r="J188" s="54">
        <v>341539.245</v>
      </c>
      <c r="K188" s="54">
        <v>361152.245</v>
      </c>
      <c r="L188" s="54">
        <v>328905.06</v>
      </c>
      <c r="M188" s="54">
        <v>431441.28499999997</v>
      </c>
      <c r="N188" s="54">
        <v>524662.45499999996</v>
      </c>
      <c r="O188" s="54">
        <v>605916.89500000002</v>
      </c>
      <c r="P188" s="54">
        <v>689000.92</v>
      </c>
      <c r="Q188" s="54">
        <v>803521.65</v>
      </c>
      <c r="R188" s="54">
        <v>795497.13</v>
      </c>
      <c r="S188" s="54">
        <v>776821.16500000004</v>
      </c>
      <c r="T188" s="54">
        <v>689697.02</v>
      </c>
      <c r="U188" s="54">
        <v>655005.56999999995</v>
      </c>
      <c r="V188" s="54">
        <v>624523.72499999998</v>
      </c>
      <c r="W188" s="54">
        <v>578079.01</v>
      </c>
      <c r="X188" s="54">
        <v>581733.63</v>
      </c>
      <c r="Y188" s="54">
        <v>579134.32499999995</v>
      </c>
      <c r="Z188" s="54">
        <v>526336.90500000003</v>
      </c>
      <c r="AA188" s="54">
        <v>391501.46</v>
      </c>
      <c r="AB188" s="54">
        <v>383564.59</v>
      </c>
    </row>
    <row r="189" spans="2:28" ht="15.75" x14ac:dyDescent="0.3">
      <c r="B189" s="7" t="s">
        <v>147</v>
      </c>
      <c r="C189" s="7" t="s">
        <v>158</v>
      </c>
      <c r="D189" s="54">
        <v>102630.02499999999</v>
      </c>
      <c r="E189" s="54">
        <v>103453.905</v>
      </c>
      <c r="F189" s="54">
        <v>104781.655</v>
      </c>
      <c r="G189" s="54">
        <v>103924.465</v>
      </c>
      <c r="H189" s="54">
        <v>189948.845</v>
      </c>
      <c r="I189" s="54">
        <v>277368.43</v>
      </c>
      <c r="J189" s="54">
        <v>364928.86</v>
      </c>
      <c r="K189" s="54">
        <v>366842.09</v>
      </c>
      <c r="L189" s="54">
        <v>368324.85499999998</v>
      </c>
      <c r="M189" s="54">
        <v>370021.96500000003</v>
      </c>
      <c r="N189" s="54">
        <v>374556.69</v>
      </c>
      <c r="O189" s="54">
        <v>361160.72499999998</v>
      </c>
      <c r="P189" s="54">
        <v>365205.90500000003</v>
      </c>
      <c r="Q189" s="54">
        <v>364950.93</v>
      </c>
      <c r="R189" s="54">
        <v>369371.82500000001</v>
      </c>
      <c r="S189" s="54">
        <v>371134.88500000001</v>
      </c>
      <c r="T189" s="54">
        <v>369625.51500000001</v>
      </c>
      <c r="U189" s="54">
        <v>372416.745</v>
      </c>
      <c r="V189" s="54">
        <v>372784.93</v>
      </c>
      <c r="W189" s="54">
        <v>348996.43</v>
      </c>
      <c r="X189" s="54">
        <v>351320.94500000001</v>
      </c>
      <c r="Y189" s="54">
        <v>352902.99</v>
      </c>
      <c r="Z189" s="54">
        <v>354121.51500000001</v>
      </c>
      <c r="AA189" s="54">
        <v>356814.38</v>
      </c>
      <c r="AB189" s="54">
        <v>360273.88500000001</v>
      </c>
    </row>
    <row r="190" spans="2:28" ht="15.75" x14ac:dyDescent="0.3">
      <c r="B190" s="7" t="s">
        <v>147</v>
      </c>
      <c r="C190" s="7" t="s">
        <v>159</v>
      </c>
      <c r="D190" s="54">
        <v>2199112.65</v>
      </c>
      <c r="E190" s="54">
        <v>2209563.6549999998</v>
      </c>
      <c r="F190" s="54">
        <v>2257530.23</v>
      </c>
      <c r="G190" s="54">
        <v>2276005.7799999998</v>
      </c>
      <c r="H190" s="54">
        <v>2319121.0099999998</v>
      </c>
      <c r="I190" s="54">
        <v>2386275.145</v>
      </c>
      <c r="J190" s="54">
        <v>2715938.34</v>
      </c>
      <c r="K190" s="54">
        <v>3029812.4249999998</v>
      </c>
      <c r="L190" s="54">
        <v>3264728.9350000001</v>
      </c>
      <c r="M190" s="54">
        <v>3547344.19</v>
      </c>
      <c r="N190" s="54">
        <v>3874006.42</v>
      </c>
      <c r="O190" s="54">
        <v>3892676.14</v>
      </c>
      <c r="P190" s="54">
        <v>3934791.5350000001</v>
      </c>
      <c r="Q190" s="54">
        <v>4113049.355</v>
      </c>
      <c r="R190" s="54">
        <v>4556014.4000000004</v>
      </c>
      <c r="S190" s="54">
        <v>4972279.51</v>
      </c>
      <c r="T190" s="54">
        <v>4781363.96</v>
      </c>
      <c r="U190" s="54">
        <v>4971574.37</v>
      </c>
      <c r="V190" s="54">
        <v>5465157.1950000003</v>
      </c>
      <c r="W190" s="54">
        <v>6074715.1299999999</v>
      </c>
      <c r="X190" s="54">
        <v>6919033.6900000004</v>
      </c>
      <c r="Y190" s="54">
        <v>7525721.2599999998</v>
      </c>
      <c r="Z190" s="54">
        <v>7665258.9850000003</v>
      </c>
      <c r="AA190" s="54">
        <v>7541410.585</v>
      </c>
      <c r="AB190" s="54">
        <v>7611416.2450000001</v>
      </c>
    </row>
    <row r="191" spans="2:28" ht="15.75" x14ac:dyDescent="0.3">
      <c r="B191" s="7" t="s">
        <v>147</v>
      </c>
      <c r="C191" s="7" t="s">
        <v>160</v>
      </c>
      <c r="D191" s="54">
        <v>553596.57499999995</v>
      </c>
      <c r="E191" s="54">
        <v>562591.51500000001</v>
      </c>
      <c r="F191" s="54">
        <v>746898.30500000005</v>
      </c>
      <c r="G191" s="54">
        <v>758743.59499999997</v>
      </c>
      <c r="H191" s="54">
        <v>764952.94</v>
      </c>
      <c r="I191" s="54">
        <v>780720.12</v>
      </c>
      <c r="J191" s="54">
        <v>795451.63</v>
      </c>
      <c r="K191" s="54">
        <v>834072.06</v>
      </c>
      <c r="L191" s="54">
        <v>873959.16500000004</v>
      </c>
      <c r="M191" s="54">
        <v>1698305.56</v>
      </c>
      <c r="N191" s="54">
        <v>1721259.31</v>
      </c>
      <c r="O191" s="54">
        <v>1775255.12</v>
      </c>
      <c r="P191" s="54">
        <v>1874152.175</v>
      </c>
      <c r="Q191" s="54">
        <v>1986748.31</v>
      </c>
      <c r="R191" s="54">
        <v>2075948.27</v>
      </c>
      <c r="S191" s="54">
        <v>2116493.81</v>
      </c>
      <c r="T191" s="54">
        <v>2213735.91</v>
      </c>
      <c r="U191" s="54">
        <v>2243467.63</v>
      </c>
      <c r="V191" s="54">
        <v>2263364.105</v>
      </c>
      <c r="W191" s="54">
        <v>2202740.77</v>
      </c>
      <c r="X191" s="54">
        <v>2221387.2000000002</v>
      </c>
      <c r="Y191" s="54">
        <v>2211479.0049999999</v>
      </c>
      <c r="Z191" s="54">
        <v>2236671.96</v>
      </c>
      <c r="AA191" s="54">
        <v>2233976.46</v>
      </c>
      <c r="AB191" s="54">
        <v>2264951.3650000002</v>
      </c>
    </row>
    <row r="192" spans="2:28" ht="15.75" x14ac:dyDescent="0.3">
      <c r="B192" s="7" t="s">
        <v>147</v>
      </c>
      <c r="C192" s="7" t="s">
        <v>161</v>
      </c>
      <c r="D192" s="54">
        <v>1815704.43</v>
      </c>
      <c r="E192" s="54">
        <v>1849048.7150000001</v>
      </c>
      <c r="F192" s="54">
        <v>1815839.415</v>
      </c>
      <c r="G192" s="54">
        <v>1812111.5449999999</v>
      </c>
      <c r="H192" s="54">
        <v>1824728.99</v>
      </c>
      <c r="I192" s="54">
        <v>1855199.79</v>
      </c>
      <c r="J192" s="54">
        <v>1927420.37</v>
      </c>
      <c r="K192" s="54">
        <v>1961630.5149999999</v>
      </c>
      <c r="L192" s="54">
        <v>1935335.88</v>
      </c>
      <c r="M192" s="54">
        <v>1963100.395</v>
      </c>
      <c r="N192" s="54">
        <v>2038194.885</v>
      </c>
      <c r="O192" s="54">
        <v>1992196.5549999999</v>
      </c>
      <c r="P192" s="54">
        <v>1868277.9</v>
      </c>
      <c r="Q192" s="54">
        <v>1903157.7849999999</v>
      </c>
      <c r="R192" s="54">
        <v>1906918.38</v>
      </c>
      <c r="S192" s="54">
        <v>1722012.46</v>
      </c>
      <c r="T192" s="54">
        <v>1625160.51</v>
      </c>
      <c r="U192" s="54">
        <v>1509650.07</v>
      </c>
      <c r="V192" s="54">
        <v>1438309.415</v>
      </c>
      <c r="W192" s="54">
        <v>1385031.5049999999</v>
      </c>
      <c r="X192" s="54">
        <v>1213565.1950000001</v>
      </c>
      <c r="Y192" s="54">
        <v>1200262.26</v>
      </c>
      <c r="Z192" s="54">
        <v>1082678.53</v>
      </c>
      <c r="AA192" s="54">
        <v>1157436.2150000001</v>
      </c>
      <c r="AB192" s="54">
        <v>1159596.8600000001</v>
      </c>
    </row>
    <row r="193" spans="2:28" ht="15.75" x14ac:dyDescent="0.3">
      <c r="B193" s="7" t="s">
        <v>147</v>
      </c>
      <c r="C193" s="7" t="s">
        <v>162</v>
      </c>
      <c r="D193" s="54">
        <v>130562.245</v>
      </c>
      <c r="E193" s="54">
        <v>131617.51500000001</v>
      </c>
      <c r="F193" s="54">
        <v>132785.70000000001</v>
      </c>
      <c r="G193" s="54">
        <v>131870.92499999999</v>
      </c>
      <c r="H193" s="54">
        <v>132992.035</v>
      </c>
      <c r="I193" s="54">
        <v>135995.01</v>
      </c>
      <c r="J193" s="54">
        <v>139378.6</v>
      </c>
      <c r="K193" s="54">
        <v>143180.66500000001</v>
      </c>
      <c r="L193" s="54">
        <v>147089.14000000001</v>
      </c>
      <c r="M193" s="54">
        <v>150919.63500000001</v>
      </c>
      <c r="N193" s="54">
        <v>154989.94</v>
      </c>
      <c r="O193" s="54">
        <v>131750.685</v>
      </c>
      <c r="P193" s="54">
        <v>136358.70499999999</v>
      </c>
      <c r="Q193" s="54">
        <v>132875.64499999999</v>
      </c>
      <c r="R193" s="54">
        <v>136968.95499999999</v>
      </c>
      <c r="S193" s="54">
        <v>139345.73499999999</v>
      </c>
      <c r="T193" s="54">
        <v>137124.125</v>
      </c>
      <c r="U193" s="54">
        <v>136995.63</v>
      </c>
      <c r="V193" s="54">
        <v>135364.32</v>
      </c>
      <c r="W193" s="54">
        <v>97783.324999999997</v>
      </c>
      <c r="X193" s="54">
        <v>97393.354999999996</v>
      </c>
      <c r="Y193" s="54">
        <v>98472.615000000005</v>
      </c>
      <c r="Z193" s="54">
        <v>98685.26</v>
      </c>
      <c r="AA193" s="54">
        <v>102325.265</v>
      </c>
      <c r="AB193" s="54">
        <v>104611.97</v>
      </c>
    </row>
    <row r="194" spans="2:28" ht="15.75" x14ac:dyDescent="0.3">
      <c r="B194" s="7" t="s">
        <v>147</v>
      </c>
      <c r="C194" s="7" t="s">
        <v>163</v>
      </c>
      <c r="D194" s="54">
        <v>1900014.4450000001</v>
      </c>
      <c r="E194" s="54">
        <v>1905686.56</v>
      </c>
      <c r="F194" s="54">
        <v>1801925.645</v>
      </c>
      <c r="G194" s="54">
        <v>1769165.69</v>
      </c>
      <c r="H194" s="54">
        <v>1757229.89</v>
      </c>
      <c r="I194" s="54">
        <v>1785724.4350000001</v>
      </c>
      <c r="J194" s="54">
        <v>1811425.97</v>
      </c>
      <c r="K194" s="54">
        <v>1852500.51</v>
      </c>
      <c r="L194" s="54">
        <v>1798755.32</v>
      </c>
      <c r="M194" s="54">
        <v>1739977.93</v>
      </c>
      <c r="N194" s="54">
        <v>1750258.63</v>
      </c>
      <c r="O194" s="54">
        <v>1557793.365</v>
      </c>
      <c r="P194" s="54">
        <v>1190619.9850000001</v>
      </c>
      <c r="Q194" s="54">
        <v>1032963.18</v>
      </c>
      <c r="R194" s="54">
        <v>996087.55</v>
      </c>
      <c r="S194" s="54">
        <v>355724.27500000002</v>
      </c>
      <c r="T194" s="54">
        <v>61607.805</v>
      </c>
      <c r="U194" s="54">
        <v>-187805.505</v>
      </c>
      <c r="V194" s="54">
        <v>-665415.89500000002</v>
      </c>
      <c r="W194" s="54">
        <v>-874201.745</v>
      </c>
      <c r="X194" s="54">
        <v>-1183548.4650000001</v>
      </c>
      <c r="Y194" s="54">
        <v>-1230117.6599999999</v>
      </c>
      <c r="Z194" s="54">
        <v>-1519468.53</v>
      </c>
      <c r="AA194" s="54">
        <v>-1489030.4450000001</v>
      </c>
      <c r="AB194" s="54">
        <v>-1528031.1</v>
      </c>
    </row>
    <row r="195" spans="2:28" ht="15.75" x14ac:dyDescent="0.3">
      <c r="B195" s="7" t="s">
        <v>147</v>
      </c>
      <c r="C195" s="7" t="s">
        <v>164</v>
      </c>
      <c r="D195" s="54">
        <v>1329127.0249999999</v>
      </c>
      <c r="E195" s="54">
        <v>1318120.2</v>
      </c>
      <c r="F195" s="54">
        <v>1340135.21</v>
      </c>
      <c r="G195" s="54">
        <v>1363673.52</v>
      </c>
      <c r="H195" s="54">
        <v>1370820.67</v>
      </c>
      <c r="I195" s="54">
        <v>1416319.115</v>
      </c>
      <c r="J195" s="54">
        <v>1445019.0249999999</v>
      </c>
      <c r="K195" s="54">
        <v>1428638.08</v>
      </c>
      <c r="L195" s="54">
        <v>1398546.9450000001</v>
      </c>
      <c r="M195" s="54">
        <v>1425663.1850000001</v>
      </c>
      <c r="N195" s="54">
        <v>1372574.65</v>
      </c>
      <c r="O195" s="54">
        <v>1424850.24</v>
      </c>
      <c r="P195" s="54">
        <v>1458268.105</v>
      </c>
      <c r="Q195" s="54">
        <v>1432740.855</v>
      </c>
      <c r="R195" s="54">
        <v>1320520.085</v>
      </c>
      <c r="S195" s="54">
        <v>1258569.8149999999</v>
      </c>
      <c r="T195" s="54">
        <v>1326104.7649999999</v>
      </c>
      <c r="U195" s="54">
        <v>1317209.0649999999</v>
      </c>
      <c r="V195" s="54">
        <v>1287688.345</v>
      </c>
      <c r="W195" s="54">
        <v>1154908.915</v>
      </c>
      <c r="X195" s="54">
        <v>1205888.835</v>
      </c>
      <c r="Y195" s="54">
        <v>1168305.72</v>
      </c>
      <c r="Z195" s="54">
        <v>1269396.1200000001</v>
      </c>
      <c r="AA195" s="54">
        <v>1287349.7849999999</v>
      </c>
      <c r="AB195" s="54">
        <v>1362175.2450000001</v>
      </c>
    </row>
    <row r="196" spans="2:28" ht="15.75" x14ac:dyDescent="0.3">
      <c r="B196" s="7" t="s">
        <v>147</v>
      </c>
      <c r="C196" s="7" t="s">
        <v>165</v>
      </c>
      <c r="D196" s="54">
        <v>2728596.5950000002</v>
      </c>
      <c r="E196" s="54">
        <v>2761530.25</v>
      </c>
      <c r="F196" s="54">
        <v>2815718.94</v>
      </c>
      <c r="G196" s="54">
        <v>2850535.84</v>
      </c>
      <c r="H196" s="54">
        <v>3243778.56</v>
      </c>
      <c r="I196" s="54">
        <v>4036135.5449999999</v>
      </c>
      <c r="J196" s="54">
        <v>4765682.2300000004</v>
      </c>
      <c r="K196" s="54">
        <v>5472541.4850000003</v>
      </c>
      <c r="L196" s="54">
        <v>6384994.6200000001</v>
      </c>
      <c r="M196" s="54">
        <v>7246423.6449999996</v>
      </c>
      <c r="N196" s="54">
        <v>7559397.54</v>
      </c>
      <c r="O196" s="54">
        <v>7966320.3899999997</v>
      </c>
      <c r="P196" s="54">
        <v>8371738.9649999999</v>
      </c>
      <c r="Q196" s="54">
        <v>8306590.0149999997</v>
      </c>
      <c r="R196" s="54">
        <v>7977485.3399999999</v>
      </c>
      <c r="S196" s="54">
        <v>8075718.7549999999</v>
      </c>
      <c r="T196" s="54">
        <v>8436141.3000000007</v>
      </c>
      <c r="U196" s="54">
        <v>8575152.9800000004</v>
      </c>
      <c r="V196" s="54">
        <v>8689562.4649999999</v>
      </c>
      <c r="W196" s="54">
        <v>8839082.6899999995</v>
      </c>
      <c r="X196" s="54">
        <v>8858742.5999999996</v>
      </c>
      <c r="Y196" s="54">
        <v>8855708.3550000004</v>
      </c>
      <c r="Z196" s="54">
        <v>8945163.0549999997</v>
      </c>
      <c r="AA196" s="54">
        <v>8885916.3149999995</v>
      </c>
      <c r="AB196" s="54">
        <v>8918262.2349999994</v>
      </c>
    </row>
    <row r="197" spans="2:28" ht="15.75" x14ac:dyDescent="0.3">
      <c r="B197" s="7" t="s">
        <v>147</v>
      </c>
      <c r="C197" s="7" t="s">
        <v>166</v>
      </c>
      <c r="D197" s="54">
        <v>359945.01500000001</v>
      </c>
      <c r="E197" s="54">
        <v>362859.64</v>
      </c>
      <c r="F197" s="54">
        <v>371165.61</v>
      </c>
      <c r="G197" s="54">
        <v>370347.73499999999</v>
      </c>
      <c r="H197" s="54">
        <v>951805.55500000005</v>
      </c>
      <c r="I197" s="54">
        <v>1665972.9350000001</v>
      </c>
      <c r="J197" s="54">
        <v>2031266.21</v>
      </c>
      <c r="K197" s="54">
        <v>2388678.9300000002</v>
      </c>
      <c r="L197" s="54">
        <v>3362763.605</v>
      </c>
      <c r="M197" s="54">
        <v>4556672.37</v>
      </c>
      <c r="N197" s="54">
        <v>5876238.1950000003</v>
      </c>
      <c r="O197" s="54">
        <v>6177904.085</v>
      </c>
      <c r="P197" s="54">
        <v>6492531.46</v>
      </c>
      <c r="Q197" s="54">
        <v>6723617.2000000002</v>
      </c>
      <c r="R197" s="54">
        <v>6737822.9699999997</v>
      </c>
      <c r="S197" s="54">
        <v>6710210.5449999999</v>
      </c>
      <c r="T197" s="54">
        <v>6675804.5250000004</v>
      </c>
      <c r="U197" s="54">
        <v>6663041.6299999999</v>
      </c>
      <c r="V197" s="54">
        <v>6671280.4749999996</v>
      </c>
      <c r="W197" s="54">
        <v>6627129.9349999996</v>
      </c>
      <c r="X197" s="54">
        <v>6635121.3399999999</v>
      </c>
      <c r="Y197" s="54">
        <v>6642837.8300000001</v>
      </c>
      <c r="Z197" s="54">
        <v>6642837.9450000003</v>
      </c>
      <c r="AA197" s="54">
        <v>6592822.7400000002</v>
      </c>
      <c r="AB197" s="54">
        <v>6599614.7750000004</v>
      </c>
    </row>
    <row r="198" spans="2:28" ht="15.75" x14ac:dyDescent="0.3">
      <c r="B198" s="7" t="s">
        <v>147</v>
      </c>
      <c r="C198" s="7" t="s">
        <v>167</v>
      </c>
      <c r="D198" s="54">
        <v>21954.794999999998</v>
      </c>
      <c r="E198" s="54">
        <v>21910.165000000001</v>
      </c>
      <c r="F198" s="54">
        <v>22914.86</v>
      </c>
      <c r="G198" s="54">
        <v>23524.575000000001</v>
      </c>
      <c r="H198" s="54">
        <v>23489.9</v>
      </c>
      <c r="I198" s="54">
        <v>24665.455000000002</v>
      </c>
      <c r="J198" s="54">
        <v>25835.35</v>
      </c>
      <c r="K198" s="54">
        <v>25643.27</v>
      </c>
      <c r="L198" s="54">
        <v>27064.12</v>
      </c>
      <c r="M198" s="54">
        <v>28547.154999999999</v>
      </c>
      <c r="N198" s="54">
        <v>27377.334999999999</v>
      </c>
      <c r="O198" s="54">
        <v>15366.405000000001</v>
      </c>
      <c r="P198" s="54">
        <v>15842.99</v>
      </c>
      <c r="Q198" s="54">
        <v>15406.635</v>
      </c>
      <c r="R198" s="54">
        <v>12103.965</v>
      </c>
      <c r="S198" s="54">
        <v>4071.9749999999999</v>
      </c>
      <c r="T198" s="54">
        <v>3583.01</v>
      </c>
      <c r="U198" s="54">
        <v>2212.52</v>
      </c>
      <c r="V198" s="54">
        <v>2757.9250000000002</v>
      </c>
      <c r="W198" s="54">
        <v>-17105</v>
      </c>
      <c r="X198" s="54">
        <v>-17614.474999999999</v>
      </c>
      <c r="Y198" s="54">
        <v>-19524.54</v>
      </c>
      <c r="Z198" s="54">
        <v>-22422.875</v>
      </c>
      <c r="AA198" s="54">
        <v>-22185.54</v>
      </c>
      <c r="AB198" s="54">
        <v>-20561.75</v>
      </c>
    </row>
    <row r="199" spans="2:28" ht="15.75" x14ac:dyDescent="0.3">
      <c r="B199" s="7" t="s">
        <v>147</v>
      </c>
      <c r="C199" s="7" t="s">
        <v>168</v>
      </c>
      <c r="D199" s="54">
        <v>986109.43</v>
      </c>
      <c r="E199" s="54">
        <v>1479885.12</v>
      </c>
      <c r="F199" s="54">
        <v>1405375.03</v>
      </c>
      <c r="G199" s="54">
        <v>1399753.96</v>
      </c>
      <c r="H199" s="54">
        <v>1410344.155</v>
      </c>
      <c r="I199" s="54">
        <v>1500783.405</v>
      </c>
      <c r="J199" s="54">
        <v>1571934.67</v>
      </c>
      <c r="K199" s="54">
        <v>1582634.14</v>
      </c>
      <c r="L199" s="54">
        <v>1563885.26</v>
      </c>
      <c r="M199" s="54">
        <v>2177498.6800000002</v>
      </c>
      <c r="N199" s="54">
        <v>2226065.96</v>
      </c>
      <c r="O199" s="54">
        <v>2153437.35</v>
      </c>
      <c r="P199" s="54">
        <v>1895269.2150000001</v>
      </c>
      <c r="Q199" s="54">
        <v>1813586.7849999999</v>
      </c>
      <c r="R199" s="54">
        <v>1816052.4350000001</v>
      </c>
      <c r="S199" s="54">
        <v>1338210.03</v>
      </c>
      <c r="T199" s="54">
        <v>1146287.8500000001</v>
      </c>
      <c r="U199" s="54">
        <v>1324107.54</v>
      </c>
      <c r="V199" s="54">
        <v>1037730.07</v>
      </c>
      <c r="W199" s="54">
        <v>891237.58499999996</v>
      </c>
      <c r="X199" s="54">
        <v>645497.81000000006</v>
      </c>
      <c r="Y199" s="54">
        <v>605070.67500000005</v>
      </c>
      <c r="Z199" s="54">
        <v>461226.8</v>
      </c>
      <c r="AA199" s="54">
        <v>475199.44</v>
      </c>
      <c r="AB199" s="54">
        <v>442334.91</v>
      </c>
    </row>
    <row r="200" spans="2:28" ht="15.75" x14ac:dyDescent="0.3">
      <c r="B200" s="7" t="s">
        <v>147</v>
      </c>
      <c r="C200" s="7" t="s">
        <v>169</v>
      </c>
      <c r="D200" s="54">
        <v>276657.42499999999</v>
      </c>
      <c r="E200" s="54">
        <v>1212932.655</v>
      </c>
      <c r="F200" s="54">
        <v>1332438.5349999999</v>
      </c>
      <c r="G200" s="54">
        <v>1335553.29</v>
      </c>
      <c r="H200" s="54">
        <v>1343425.0049999999</v>
      </c>
      <c r="I200" s="54">
        <v>1356716.0249999999</v>
      </c>
      <c r="J200" s="54">
        <v>1368452.18</v>
      </c>
      <c r="K200" s="54">
        <v>1372407.64</v>
      </c>
      <c r="L200" s="54">
        <v>1384466.5649999999</v>
      </c>
      <c r="M200" s="54">
        <v>1397209.625</v>
      </c>
      <c r="N200" s="54">
        <v>1390655.78</v>
      </c>
      <c r="O200" s="54">
        <v>1307541.95</v>
      </c>
      <c r="P200" s="54">
        <v>1315991.6000000001</v>
      </c>
      <c r="Q200" s="54">
        <v>1320500.1850000001</v>
      </c>
      <c r="R200" s="54">
        <v>1316756.1399999999</v>
      </c>
      <c r="S200" s="54">
        <v>1222292.68</v>
      </c>
      <c r="T200" s="54">
        <v>1218831.6200000001</v>
      </c>
      <c r="U200" s="54">
        <v>1203877.1100000001</v>
      </c>
      <c r="V200" s="54">
        <v>1219418.77</v>
      </c>
      <c r="W200" s="54">
        <v>1091156.6950000001</v>
      </c>
      <c r="X200" s="54">
        <v>1090121.3899999999</v>
      </c>
      <c r="Y200" s="54">
        <v>1085800.6200000001</v>
      </c>
      <c r="Z200" s="54">
        <v>1075576.605</v>
      </c>
      <c r="AA200" s="54">
        <v>1063078.665</v>
      </c>
      <c r="AB200" s="54">
        <v>1077069.6100000001</v>
      </c>
    </row>
    <row r="201" spans="2:28" ht="15.75" x14ac:dyDescent="0.3">
      <c r="B201" s="7" t="s">
        <v>147</v>
      </c>
      <c r="C201" s="7" t="s">
        <v>170</v>
      </c>
      <c r="D201" s="54">
        <v>64089.525000000001</v>
      </c>
      <c r="E201" s="54">
        <v>64637.415000000001</v>
      </c>
      <c r="F201" s="54">
        <v>66696.210000000006</v>
      </c>
      <c r="G201" s="54">
        <v>66602.17</v>
      </c>
      <c r="H201" s="54">
        <v>67477.05</v>
      </c>
      <c r="I201" s="54">
        <v>70407.955000000002</v>
      </c>
      <c r="J201" s="54">
        <v>73264.600000000006</v>
      </c>
      <c r="K201" s="54">
        <v>76891.005000000005</v>
      </c>
      <c r="L201" s="54">
        <v>80603.835000000006</v>
      </c>
      <c r="M201" s="54">
        <v>84661.85</v>
      </c>
      <c r="N201" s="54">
        <v>84506.5</v>
      </c>
      <c r="O201" s="54">
        <v>56259.54</v>
      </c>
      <c r="P201" s="54">
        <v>57551.05</v>
      </c>
      <c r="Q201" s="54">
        <v>53720.544999999998</v>
      </c>
      <c r="R201" s="54">
        <v>53768.864999999998</v>
      </c>
      <c r="S201" s="54">
        <v>54087.68</v>
      </c>
      <c r="T201" s="54">
        <v>47446.92</v>
      </c>
      <c r="U201" s="54">
        <v>46020.81</v>
      </c>
      <c r="V201" s="54">
        <v>42400.26</v>
      </c>
      <c r="W201" s="54">
        <v>1315.095</v>
      </c>
      <c r="X201" s="54">
        <v>774.42499999999995</v>
      </c>
      <c r="Y201" s="54">
        <v>534.75</v>
      </c>
      <c r="Z201" s="54">
        <v>-2505.96</v>
      </c>
      <c r="AA201" s="54">
        <v>-1469.2349999999999</v>
      </c>
      <c r="AB201" s="54">
        <v>-3917.27</v>
      </c>
    </row>
    <row r="202" spans="2:28" ht="15.75" x14ac:dyDescent="0.3">
      <c r="B202" s="7" t="s">
        <v>147</v>
      </c>
      <c r="C202" s="7" t="s">
        <v>171</v>
      </c>
      <c r="D202" s="54">
        <v>163627.1</v>
      </c>
      <c r="E202" s="54">
        <v>166007.655</v>
      </c>
      <c r="F202" s="54">
        <v>170968.22</v>
      </c>
      <c r="G202" s="54">
        <v>170638.22</v>
      </c>
      <c r="H202" s="54">
        <v>173994.19</v>
      </c>
      <c r="I202" s="54">
        <v>179616.68</v>
      </c>
      <c r="J202" s="54">
        <v>189778.52</v>
      </c>
      <c r="K202" s="54">
        <v>202588.32500000001</v>
      </c>
      <c r="L202" s="54">
        <v>212748.58</v>
      </c>
      <c r="M202" s="54">
        <v>222359.625</v>
      </c>
      <c r="N202" s="54">
        <v>230029.875</v>
      </c>
      <c r="O202" s="54">
        <v>138983.66</v>
      </c>
      <c r="P202" s="54">
        <v>142352.22500000001</v>
      </c>
      <c r="Q202" s="54">
        <v>130844.515</v>
      </c>
      <c r="R202" s="54">
        <v>132893.21</v>
      </c>
      <c r="S202" s="54">
        <v>133871.25</v>
      </c>
      <c r="T202" s="54">
        <v>121016.07</v>
      </c>
      <c r="U202" s="54">
        <v>111461.295</v>
      </c>
      <c r="V202" s="54">
        <v>103378.455</v>
      </c>
      <c r="W202" s="54">
        <v>-11911.49</v>
      </c>
      <c r="X202" s="54">
        <v>-11870.1</v>
      </c>
      <c r="Y202" s="54">
        <v>-8676.9050000000007</v>
      </c>
      <c r="Z202" s="54">
        <v>-16264.844999999999</v>
      </c>
      <c r="AA202" s="54">
        <v>-9999.4500000000007</v>
      </c>
      <c r="AB202" s="54">
        <v>-14379.48</v>
      </c>
    </row>
    <row r="203" spans="2:28" ht="15.75" x14ac:dyDescent="0.3">
      <c r="B203" s="7" t="s">
        <v>147</v>
      </c>
      <c r="C203" s="7" t="s">
        <v>172</v>
      </c>
      <c r="D203" s="54">
        <v>941923.06499999994</v>
      </c>
      <c r="E203" s="54">
        <v>902825.67500000005</v>
      </c>
      <c r="F203" s="54">
        <v>918171.73499999999</v>
      </c>
      <c r="G203" s="54">
        <v>937701.86499999999</v>
      </c>
      <c r="H203" s="54">
        <v>944278.59499999997</v>
      </c>
      <c r="I203" s="54">
        <v>970839.92</v>
      </c>
      <c r="J203" s="54">
        <v>992978.31</v>
      </c>
      <c r="K203" s="54">
        <v>978600.34499999997</v>
      </c>
      <c r="L203" s="54">
        <v>963903.67500000005</v>
      </c>
      <c r="M203" s="54">
        <v>1010288.405</v>
      </c>
      <c r="N203" s="54">
        <v>873795.18</v>
      </c>
      <c r="O203" s="54">
        <v>885347.17500000005</v>
      </c>
      <c r="P203" s="54">
        <v>879537.41</v>
      </c>
      <c r="Q203" s="54">
        <v>817104.17</v>
      </c>
      <c r="R203" s="54">
        <v>714022.62</v>
      </c>
      <c r="S203" s="54">
        <v>625435.38500000001</v>
      </c>
      <c r="T203" s="54">
        <v>654284.25</v>
      </c>
      <c r="U203" s="54">
        <v>612689.16</v>
      </c>
      <c r="V203" s="54">
        <v>593931.12</v>
      </c>
      <c r="W203" s="54">
        <v>466665.315</v>
      </c>
      <c r="X203" s="54">
        <v>438404.565</v>
      </c>
      <c r="Y203" s="54">
        <v>369543.03499999997</v>
      </c>
      <c r="Z203" s="54">
        <v>313368.005</v>
      </c>
      <c r="AA203" s="54">
        <v>255020.03</v>
      </c>
      <c r="AB203" s="54">
        <v>270075.08500000002</v>
      </c>
    </row>
    <row r="204" spans="2:28" ht="15.75" x14ac:dyDescent="0.3">
      <c r="B204" s="7" t="s">
        <v>147</v>
      </c>
      <c r="C204" s="7" t="s">
        <v>173</v>
      </c>
      <c r="D204" s="54">
        <v>102296.44500000001</v>
      </c>
      <c r="E204" s="54">
        <v>103022.05499999999</v>
      </c>
      <c r="F204" s="54">
        <v>104268.265</v>
      </c>
      <c r="G204" s="54">
        <v>104240.36</v>
      </c>
      <c r="H204" s="54">
        <v>105734.3</v>
      </c>
      <c r="I204" s="54">
        <v>109081.01</v>
      </c>
      <c r="J204" s="54">
        <v>111457.435</v>
      </c>
      <c r="K204" s="54">
        <v>115982.465</v>
      </c>
      <c r="L204" s="54">
        <v>121022.38</v>
      </c>
      <c r="M204" s="54">
        <v>125111.605</v>
      </c>
      <c r="N204" s="54">
        <v>129565.655</v>
      </c>
      <c r="O204" s="54">
        <v>96719.53</v>
      </c>
      <c r="P204" s="54">
        <v>98918.725000000006</v>
      </c>
      <c r="Q204" s="54">
        <v>92110.264999999999</v>
      </c>
      <c r="R204" s="54">
        <v>92949.335000000006</v>
      </c>
      <c r="S204" s="54">
        <v>90589.414999999994</v>
      </c>
      <c r="T204" s="54">
        <v>81238.604999999996</v>
      </c>
      <c r="U204" s="54">
        <v>78034.83</v>
      </c>
      <c r="V204" s="54">
        <v>72361.014999999999</v>
      </c>
      <c r="W204" s="54">
        <v>14072.584999999999</v>
      </c>
      <c r="X204" s="54">
        <v>13241.924999999999</v>
      </c>
      <c r="Y204" s="54">
        <v>12337.055</v>
      </c>
      <c r="Z204" s="54">
        <v>7161.3</v>
      </c>
      <c r="AA204" s="54">
        <v>10173.459999999999</v>
      </c>
      <c r="AB204" s="54">
        <v>8399.35</v>
      </c>
    </row>
    <row r="205" spans="2:28" ht="15.75" x14ac:dyDescent="0.3">
      <c r="B205" s="7" t="s">
        <v>147</v>
      </c>
      <c r="C205" s="7" t="s">
        <v>174</v>
      </c>
      <c r="D205" s="54">
        <v>652971.245</v>
      </c>
      <c r="E205" s="54">
        <v>659664.27500000002</v>
      </c>
      <c r="F205" s="54">
        <v>955712.84</v>
      </c>
      <c r="G205" s="54">
        <v>960884.245</v>
      </c>
      <c r="H205" s="54">
        <v>1039794.02</v>
      </c>
      <c r="I205" s="54">
        <v>1048932.1850000001</v>
      </c>
      <c r="J205" s="54">
        <v>1152465.79</v>
      </c>
      <c r="K205" s="54">
        <v>1446119.34</v>
      </c>
      <c r="L205" s="54">
        <v>1901958.76</v>
      </c>
      <c r="M205" s="54">
        <v>2082467.325</v>
      </c>
      <c r="N205" s="54">
        <v>2113832.75</v>
      </c>
      <c r="O205" s="54">
        <v>2141388.17</v>
      </c>
      <c r="P205" s="54">
        <v>2174635.8650000002</v>
      </c>
      <c r="Q205" s="54">
        <v>2208286.0550000002</v>
      </c>
      <c r="R205" s="54">
        <v>3319526.5249999999</v>
      </c>
      <c r="S205" s="54">
        <v>3343113.77</v>
      </c>
      <c r="T205" s="54">
        <v>5135981.5350000001</v>
      </c>
      <c r="U205" s="54">
        <v>5168746.8150000004</v>
      </c>
      <c r="V205" s="54">
        <v>5216783.8150000004</v>
      </c>
      <c r="W205" s="54">
        <v>5236728.4749999996</v>
      </c>
      <c r="X205" s="54">
        <v>5282388.335</v>
      </c>
      <c r="Y205" s="54">
        <v>5328714.2300000004</v>
      </c>
      <c r="Z205" s="54">
        <v>5389838.0149999997</v>
      </c>
      <c r="AA205" s="54">
        <v>5422679.2750000004</v>
      </c>
      <c r="AB205" s="54">
        <v>5470512.0350000001</v>
      </c>
    </row>
    <row r="206" spans="2:28" ht="15.75" x14ac:dyDescent="0.3">
      <c r="B206" s="7" t="s">
        <v>147</v>
      </c>
      <c r="C206" s="7" t="s">
        <v>175</v>
      </c>
      <c r="D206" s="54">
        <v>856905.15</v>
      </c>
      <c r="E206" s="54">
        <v>832638.37</v>
      </c>
      <c r="F206" s="54">
        <v>838899.82499999995</v>
      </c>
      <c r="G206" s="54">
        <v>839553.30500000005</v>
      </c>
      <c r="H206" s="54">
        <v>843165.7</v>
      </c>
      <c r="I206" s="54">
        <v>847879.08499999996</v>
      </c>
      <c r="J206" s="54">
        <v>854252.68</v>
      </c>
      <c r="K206" s="54">
        <v>854204.29</v>
      </c>
      <c r="L206" s="54">
        <v>858505.42500000005</v>
      </c>
      <c r="M206" s="54">
        <v>954452.79</v>
      </c>
      <c r="N206" s="54">
        <v>1070170.9850000001</v>
      </c>
      <c r="O206" s="54">
        <v>1193711.79</v>
      </c>
      <c r="P206" s="54">
        <v>1327021.0349999999</v>
      </c>
      <c r="Q206" s="54">
        <v>1459125.75</v>
      </c>
      <c r="R206" s="54">
        <v>1501755.835</v>
      </c>
      <c r="S206" s="54">
        <v>1529558.56</v>
      </c>
      <c r="T206" s="54">
        <v>1566086.8149999999</v>
      </c>
      <c r="U206" s="54">
        <v>1600478.27</v>
      </c>
      <c r="V206" s="54">
        <v>1642098.08</v>
      </c>
      <c r="W206" s="54">
        <v>1655897.085</v>
      </c>
      <c r="X206" s="54">
        <v>1693551.1950000001</v>
      </c>
      <c r="Y206" s="54">
        <v>1731551.9550000001</v>
      </c>
      <c r="Z206" s="54">
        <v>1774195.905</v>
      </c>
      <c r="AA206" s="54">
        <v>1804401.425</v>
      </c>
      <c r="AB206" s="54">
        <v>1843597.89</v>
      </c>
    </row>
    <row r="207" spans="2:28" ht="15.75" x14ac:dyDescent="0.3">
      <c r="B207" s="7" t="s">
        <v>147</v>
      </c>
      <c r="C207" s="7" t="s">
        <v>176</v>
      </c>
      <c r="D207" s="54">
        <v>1000528.01</v>
      </c>
      <c r="E207" s="54">
        <v>1004472.54</v>
      </c>
      <c r="F207" s="54">
        <v>1011188.255</v>
      </c>
      <c r="G207" s="54">
        <v>1012851.24</v>
      </c>
      <c r="H207" s="54">
        <v>1017304.97</v>
      </c>
      <c r="I207" s="54">
        <v>1021792.105</v>
      </c>
      <c r="J207" s="54">
        <v>1028285.475</v>
      </c>
      <c r="K207" s="54">
        <v>1030351.02</v>
      </c>
      <c r="L207" s="54">
        <v>1033936.165</v>
      </c>
      <c r="M207" s="54">
        <v>1037727.45</v>
      </c>
      <c r="N207" s="54">
        <v>1069217.095</v>
      </c>
      <c r="O207" s="54">
        <v>1118901.8149999999</v>
      </c>
      <c r="P207" s="54">
        <v>1172473.615</v>
      </c>
      <c r="Q207" s="54">
        <v>1227160.605</v>
      </c>
      <c r="R207" s="54">
        <v>1284133.0349999999</v>
      </c>
      <c r="S207" s="54">
        <v>1327874.23</v>
      </c>
      <c r="T207" s="54">
        <v>1373914.74</v>
      </c>
      <c r="U207" s="54">
        <v>1421930.925</v>
      </c>
      <c r="V207" s="54">
        <v>1473524.91</v>
      </c>
      <c r="W207" s="54">
        <v>1517748.2350000001</v>
      </c>
      <c r="X207" s="54">
        <v>1567581.895</v>
      </c>
      <c r="Y207" s="54">
        <v>1617948.57</v>
      </c>
      <c r="Z207" s="54">
        <v>1671018.5249999999</v>
      </c>
      <c r="AA207" s="54">
        <v>1717033.0249999999</v>
      </c>
      <c r="AB207" s="54">
        <v>1768314.175</v>
      </c>
    </row>
    <row r="208" spans="2:28" ht="15.75" x14ac:dyDescent="0.3">
      <c r="B208" s="7" t="s">
        <v>148</v>
      </c>
      <c r="C208" s="7" t="s">
        <v>153</v>
      </c>
      <c r="D208" s="54">
        <v>312095.32500000001</v>
      </c>
      <c r="E208" s="54">
        <v>293196.59000000003</v>
      </c>
      <c r="F208" s="54">
        <v>290595.745</v>
      </c>
      <c r="G208" s="54">
        <v>283998.74</v>
      </c>
      <c r="H208" s="54">
        <v>206901.405</v>
      </c>
      <c r="I208" s="54">
        <v>224823.35</v>
      </c>
      <c r="J208" s="54">
        <v>192288.16500000001</v>
      </c>
      <c r="K208" s="54">
        <v>220280.82</v>
      </c>
      <c r="L208" s="54">
        <v>277565.07500000001</v>
      </c>
      <c r="M208" s="54">
        <v>306515.70500000002</v>
      </c>
      <c r="N208" s="54">
        <v>258267.11</v>
      </c>
      <c r="O208" s="54">
        <v>172203.09</v>
      </c>
      <c r="P208" s="54">
        <v>-50039.404999999999</v>
      </c>
      <c r="Q208" s="54">
        <v>-209173.33</v>
      </c>
      <c r="R208" s="54">
        <v>-214229.995</v>
      </c>
      <c r="S208" s="54">
        <v>-312223.375</v>
      </c>
      <c r="T208" s="54">
        <v>-341351.17499999999</v>
      </c>
      <c r="U208" s="54">
        <v>-372274.29499999998</v>
      </c>
      <c r="V208" s="54">
        <v>-622777.86499999999</v>
      </c>
      <c r="W208" s="54">
        <v>-871931.92500000005</v>
      </c>
      <c r="X208" s="54">
        <v>-967624.29</v>
      </c>
      <c r="Y208" s="54">
        <v>-950415.28500000003</v>
      </c>
      <c r="Z208" s="54">
        <v>-1032912.6</v>
      </c>
      <c r="AA208" s="54">
        <v>-1123011.4650000001</v>
      </c>
      <c r="AB208" s="54">
        <v>-1135051.18</v>
      </c>
    </row>
    <row r="209" spans="2:28" ht="15.75" x14ac:dyDescent="0.3">
      <c r="B209" s="7" t="s">
        <v>148</v>
      </c>
      <c r="C209" s="7" t="s">
        <v>154</v>
      </c>
      <c r="D209" s="54">
        <v>256825.27499999999</v>
      </c>
      <c r="E209" s="54">
        <v>254368.79500000001</v>
      </c>
      <c r="F209" s="54">
        <v>252946.935</v>
      </c>
      <c r="G209" s="54">
        <v>255082.715</v>
      </c>
      <c r="H209" s="54">
        <v>1114101.42</v>
      </c>
      <c r="I209" s="54">
        <v>1117161.395</v>
      </c>
      <c r="J209" s="54">
        <v>1131338.8500000001</v>
      </c>
      <c r="K209" s="54">
        <v>1138577.845</v>
      </c>
      <c r="L209" s="54">
        <v>1155888.93</v>
      </c>
      <c r="M209" s="54">
        <v>1175460.8999999999</v>
      </c>
      <c r="N209" s="54">
        <v>1185976.0349999999</v>
      </c>
      <c r="O209" s="54">
        <v>1160959.6599999999</v>
      </c>
      <c r="P209" s="54">
        <v>1167844.115</v>
      </c>
      <c r="Q209" s="54">
        <v>1164395.23</v>
      </c>
      <c r="R209" s="54">
        <v>1163540.31</v>
      </c>
      <c r="S209" s="54">
        <v>1164217.415</v>
      </c>
      <c r="T209" s="54">
        <v>1169865.1599999999</v>
      </c>
      <c r="U209" s="54">
        <v>1171799.585</v>
      </c>
      <c r="V209" s="54">
        <v>1170183.2450000001</v>
      </c>
      <c r="W209" s="54">
        <v>1139402.76</v>
      </c>
      <c r="X209" s="54">
        <v>1141423.675</v>
      </c>
      <c r="Y209" s="54">
        <v>1143185.5900000001</v>
      </c>
      <c r="Z209" s="54">
        <v>1133234.665</v>
      </c>
      <c r="AA209" s="54">
        <v>1128025.6000000001</v>
      </c>
      <c r="AB209" s="54">
        <v>1128630.9950000001</v>
      </c>
    </row>
    <row r="210" spans="2:28" ht="15.75" x14ac:dyDescent="0.3">
      <c r="B210" s="7" t="s">
        <v>148</v>
      </c>
      <c r="C210" s="7" t="s">
        <v>155</v>
      </c>
      <c r="D210" s="54">
        <v>1166473.0900000001</v>
      </c>
      <c r="E210" s="54">
        <v>1153445.81</v>
      </c>
      <c r="F210" s="54">
        <v>1171745.395</v>
      </c>
      <c r="G210" s="54">
        <v>1181796.52</v>
      </c>
      <c r="H210" s="54">
        <v>1203014.9750000001</v>
      </c>
      <c r="I210" s="54">
        <v>1228976</v>
      </c>
      <c r="J210" s="54">
        <v>1307969.9350000001</v>
      </c>
      <c r="K210" s="54">
        <v>1367403.345</v>
      </c>
      <c r="L210" s="54">
        <v>1459979.74</v>
      </c>
      <c r="M210" s="54">
        <v>2222314.6150000002</v>
      </c>
      <c r="N210" s="54">
        <v>2915923.2949999999</v>
      </c>
      <c r="O210" s="54">
        <v>3470137.39</v>
      </c>
      <c r="P210" s="54">
        <v>3822667.415</v>
      </c>
      <c r="Q210" s="54">
        <v>3790021.5550000002</v>
      </c>
      <c r="R210" s="54">
        <v>4065079.87</v>
      </c>
      <c r="S210" s="54">
        <v>4344518.0350000001</v>
      </c>
      <c r="T210" s="54">
        <v>4615294.6449999996</v>
      </c>
      <c r="U210" s="54">
        <v>5124349.3949999996</v>
      </c>
      <c r="V210" s="54">
        <v>5668165.5199999996</v>
      </c>
      <c r="W210" s="54">
        <v>6336417.8399999999</v>
      </c>
      <c r="X210" s="54">
        <v>7476205.1550000003</v>
      </c>
      <c r="Y210" s="54">
        <v>8360792.0650000004</v>
      </c>
      <c r="Z210" s="54">
        <v>9257595.7699999996</v>
      </c>
      <c r="AA210" s="54">
        <v>10111934.32</v>
      </c>
      <c r="AB210" s="54">
        <v>10993047.15</v>
      </c>
    </row>
    <row r="211" spans="2:28" ht="15.75" x14ac:dyDescent="0.3">
      <c r="B211" s="7" t="s">
        <v>148</v>
      </c>
      <c r="C211" s="7" t="s">
        <v>156</v>
      </c>
      <c r="D211" s="54">
        <v>753413.29</v>
      </c>
      <c r="E211" s="54">
        <v>1619673.4750000001</v>
      </c>
      <c r="F211" s="54">
        <v>1613256.405</v>
      </c>
      <c r="G211" s="54">
        <v>1602840.94</v>
      </c>
      <c r="H211" s="54">
        <v>1548720.2150000001</v>
      </c>
      <c r="I211" s="54">
        <v>1561636.39</v>
      </c>
      <c r="J211" s="54">
        <v>1554763.78</v>
      </c>
      <c r="K211" s="54">
        <v>1587415.46</v>
      </c>
      <c r="L211" s="54">
        <v>1658123.22</v>
      </c>
      <c r="M211" s="54">
        <v>1837201.0349999999</v>
      </c>
      <c r="N211" s="54">
        <v>1847744.885</v>
      </c>
      <c r="O211" s="54">
        <v>1812676.35</v>
      </c>
      <c r="P211" s="54">
        <v>1726180.53</v>
      </c>
      <c r="Q211" s="54">
        <v>1658941.88</v>
      </c>
      <c r="R211" s="54">
        <v>1692506.19</v>
      </c>
      <c r="S211" s="54">
        <v>1657955.4750000001</v>
      </c>
      <c r="T211" s="54">
        <v>1674793.42</v>
      </c>
      <c r="U211" s="54">
        <v>1682957.4850000001</v>
      </c>
      <c r="V211" s="54">
        <v>1562772.87</v>
      </c>
      <c r="W211" s="54">
        <v>1378989.5349999999</v>
      </c>
      <c r="X211" s="54">
        <v>1362553.9550000001</v>
      </c>
      <c r="Y211" s="54">
        <v>1432351.43</v>
      </c>
      <c r="Z211" s="54">
        <v>1395616.8149999999</v>
      </c>
      <c r="AA211" s="54">
        <v>1321354.27</v>
      </c>
      <c r="AB211" s="54">
        <v>1358271.0349999999</v>
      </c>
    </row>
    <row r="212" spans="2:28" ht="15.75" x14ac:dyDescent="0.3">
      <c r="B212" s="7" t="s">
        <v>148</v>
      </c>
      <c r="C212" s="7" t="s">
        <v>157</v>
      </c>
      <c r="D212" s="54">
        <v>280343.04499999998</v>
      </c>
      <c r="E212" s="54">
        <v>290893.03000000003</v>
      </c>
      <c r="F212" s="54">
        <v>288912.88500000001</v>
      </c>
      <c r="G212" s="54">
        <v>287855.14500000002</v>
      </c>
      <c r="H212" s="54">
        <v>285292.21500000003</v>
      </c>
      <c r="I212" s="54">
        <v>372339.61499999999</v>
      </c>
      <c r="J212" s="54">
        <v>451810.565</v>
      </c>
      <c r="K212" s="54">
        <v>563398.04500000004</v>
      </c>
      <c r="L212" s="54">
        <v>674682.30500000005</v>
      </c>
      <c r="M212" s="54">
        <v>786356.005</v>
      </c>
      <c r="N212" s="54">
        <v>868214.57</v>
      </c>
      <c r="O212" s="54">
        <v>950716.45</v>
      </c>
      <c r="P212" s="54">
        <v>1018853.61</v>
      </c>
      <c r="Q212" s="54">
        <v>1069109</v>
      </c>
      <c r="R212" s="54">
        <v>1158951.6000000001</v>
      </c>
      <c r="S212" s="54">
        <v>1131376.5449999999</v>
      </c>
      <c r="T212" s="54">
        <v>1116233.92</v>
      </c>
      <c r="U212" s="54">
        <v>1100436.7849999999</v>
      </c>
      <c r="V212" s="54">
        <v>1069629.71</v>
      </c>
      <c r="W212" s="54">
        <v>949542.28500000003</v>
      </c>
      <c r="X212" s="54">
        <v>944204.23</v>
      </c>
      <c r="Y212" s="54">
        <v>911585.57499999995</v>
      </c>
      <c r="Z212" s="54">
        <v>835525.35499999998</v>
      </c>
      <c r="AA212" s="54">
        <v>788195.06</v>
      </c>
      <c r="AB212" s="54">
        <v>733124.96499999997</v>
      </c>
    </row>
    <row r="213" spans="2:28" ht="15.75" x14ac:dyDescent="0.3">
      <c r="B213" s="7" t="s">
        <v>148</v>
      </c>
      <c r="C213" s="7" t="s">
        <v>158</v>
      </c>
      <c r="D213" s="54">
        <v>294270.76</v>
      </c>
      <c r="E213" s="54">
        <v>357473.67</v>
      </c>
      <c r="F213" s="54">
        <v>357457.72499999998</v>
      </c>
      <c r="G213" s="54">
        <v>357167.42499999999</v>
      </c>
      <c r="H213" s="54">
        <v>357730.55499999999</v>
      </c>
      <c r="I213" s="54">
        <v>359812.73</v>
      </c>
      <c r="J213" s="54">
        <v>369048.26</v>
      </c>
      <c r="K213" s="54">
        <v>374470.42</v>
      </c>
      <c r="L213" s="54">
        <v>384177.53499999997</v>
      </c>
      <c r="M213" s="54">
        <v>393134.36499999999</v>
      </c>
      <c r="N213" s="54">
        <v>398697.01500000001</v>
      </c>
      <c r="O213" s="54">
        <v>374728.98</v>
      </c>
      <c r="P213" s="54">
        <v>377767.95</v>
      </c>
      <c r="Q213" s="54">
        <v>368960.005</v>
      </c>
      <c r="R213" s="54">
        <v>368034.45500000002</v>
      </c>
      <c r="S213" s="54">
        <v>371689.74</v>
      </c>
      <c r="T213" s="54">
        <v>372661</v>
      </c>
      <c r="U213" s="54">
        <v>372578.44500000001</v>
      </c>
      <c r="V213" s="54">
        <v>371219.94</v>
      </c>
      <c r="W213" s="54">
        <v>343061.53499999997</v>
      </c>
      <c r="X213" s="54">
        <v>345230.45</v>
      </c>
      <c r="Y213" s="54">
        <v>347140.66</v>
      </c>
      <c r="Z213" s="54">
        <v>347760.28</v>
      </c>
      <c r="AA213" s="54">
        <v>346227.72499999998</v>
      </c>
      <c r="AB213" s="54">
        <v>347495.63500000001</v>
      </c>
    </row>
    <row r="214" spans="2:28" ht="15.75" x14ac:dyDescent="0.3">
      <c r="B214" s="7" t="s">
        <v>148</v>
      </c>
      <c r="C214" s="7" t="s">
        <v>159</v>
      </c>
      <c r="D214" s="54">
        <v>2210065.3250000002</v>
      </c>
      <c r="E214" s="54">
        <v>2261871.6150000002</v>
      </c>
      <c r="F214" s="54">
        <v>2300505.2050000001</v>
      </c>
      <c r="G214" s="54">
        <v>2321624.2200000002</v>
      </c>
      <c r="H214" s="54">
        <v>2342196.3849999998</v>
      </c>
      <c r="I214" s="54">
        <v>2346424.625</v>
      </c>
      <c r="J214" s="54">
        <v>2769210.2850000001</v>
      </c>
      <c r="K214" s="54">
        <v>3329084.25</v>
      </c>
      <c r="L214" s="54">
        <v>3954926.1749999998</v>
      </c>
      <c r="M214" s="54">
        <v>4344777.1849999996</v>
      </c>
      <c r="N214" s="54">
        <v>4431144.8600000003</v>
      </c>
      <c r="O214" s="54">
        <v>4653678.8099999996</v>
      </c>
      <c r="P214" s="54">
        <v>4715456.82</v>
      </c>
      <c r="Q214" s="54">
        <v>4842179.6150000002</v>
      </c>
      <c r="R214" s="54">
        <v>5200713.8650000002</v>
      </c>
      <c r="S214" s="54">
        <v>5407974.1799999997</v>
      </c>
      <c r="T214" s="54">
        <v>5702205.0949999997</v>
      </c>
      <c r="U214" s="54">
        <v>6187123.4800000004</v>
      </c>
      <c r="V214" s="54">
        <v>6912524.165</v>
      </c>
      <c r="W214" s="54">
        <v>7618436.5099999998</v>
      </c>
      <c r="X214" s="54">
        <v>8463002.1449999996</v>
      </c>
      <c r="Y214" s="54">
        <v>8901204.4399999995</v>
      </c>
      <c r="Z214" s="54">
        <v>9086328.5950000007</v>
      </c>
      <c r="AA214" s="54">
        <v>9058336.9550000001</v>
      </c>
      <c r="AB214" s="54">
        <v>9058473.8000000007</v>
      </c>
    </row>
    <row r="215" spans="2:28" ht="15.75" x14ac:dyDescent="0.3">
      <c r="B215" s="7" t="s">
        <v>148</v>
      </c>
      <c r="C215" s="7" t="s">
        <v>160</v>
      </c>
      <c r="D215" s="54">
        <v>542080.58499999996</v>
      </c>
      <c r="E215" s="54">
        <v>557464.61</v>
      </c>
      <c r="F215" s="54">
        <v>743736.72</v>
      </c>
      <c r="G215" s="54">
        <v>797707.63</v>
      </c>
      <c r="H215" s="54">
        <v>817857.14</v>
      </c>
      <c r="I215" s="54">
        <v>850587</v>
      </c>
      <c r="J215" s="54">
        <v>960520.505</v>
      </c>
      <c r="K215" s="54">
        <v>1074728.8999999999</v>
      </c>
      <c r="L215" s="54">
        <v>1200508.615</v>
      </c>
      <c r="M215" s="54">
        <v>2083709.11</v>
      </c>
      <c r="N215" s="54">
        <v>2153849.0150000001</v>
      </c>
      <c r="O215" s="54">
        <v>2215328.7799999998</v>
      </c>
      <c r="P215" s="54">
        <v>2320049.6949999998</v>
      </c>
      <c r="Q215" s="54">
        <v>2385437.8250000002</v>
      </c>
      <c r="R215" s="54">
        <v>2420260.7749999999</v>
      </c>
      <c r="S215" s="54">
        <v>2397925.0350000001</v>
      </c>
      <c r="T215" s="54">
        <v>2369907.0249999999</v>
      </c>
      <c r="U215" s="54">
        <v>2399521.56</v>
      </c>
      <c r="V215" s="54">
        <v>2392504.8149999999</v>
      </c>
      <c r="W215" s="54">
        <v>2331211.2650000001</v>
      </c>
      <c r="X215" s="54">
        <v>2261116.855</v>
      </c>
      <c r="Y215" s="54">
        <v>2219067.8250000002</v>
      </c>
      <c r="Z215" s="54">
        <v>2260625.75</v>
      </c>
      <c r="AA215" s="54">
        <v>2291674.37</v>
      </c>
      <c r="AB215" s="54">
        <v>2274394.7549999999</v>
      </c>
    </row>
    <row r="216" spans="2:28" ht="15.75" x14ac:dyDescent="0.3">
      <c r="B216" s="7" t="s">
        <v>148</v>
      </c>
      <c r="C216" s="7" t="s">
        <v>161</v>
      </c>
      <c r="D216" s="54">
        <v>1695926.47</v>
      </c>
      <c r="E216" s="54">
        <v>1760018.44</v>
      </c>
      <c r="F216" s="54">
        <v>1814320.0049999999</v>
      </c>
      <c r="G216" s="54">
        <v>1852556.36</v>
      </c>
      <c r="H216" s="54">
        <v>1897172.905</v>
      </c>
      <c r="I216" s="54">
        <v>1949502.2749999999</v>
      </c>
      <c r="J216" s="54">
        <v>2032279.44</v>
      </c>
      <c r="K216" s="54">
        <v>1852187.63</v>
      </c>
      <c r="L216" s="54">
        <v>1832120.67</v>
      </c>
      <c r="M216" s="54">
        <v>1889350.28</v>
      </c>
      <c r="N216" s="54">
        <v>1971422.36</v>
      </c>
      <c r="O216" s="54">
        <v>1895792.5549999999</v>
      </c>
      <c r="P216" s="54">
        <v>1862711.415</v>
      </c>
      <c r="Q216" s="54">
        <v>1793615.925</v>
      </c>
      <c r="R216" s="54">
        <v>1611510.7</v>
      </c>
      <c r="S216" s="54">
        <v>1559614.885</v>
      </c>
      <c r="T216" s="54">
        <v>1523975.345</v>
      </c>
      <c r="U216" s="54">
        <v>1446407.49</v>
      </c>
      <c r="V216" s="54">
        <v>1212629.415</v>
      </c>
      <c r="W216" s="54">
        <v>1081953.2250000001</v>
      </c>
      <c r="X216" s="54">
        <v>764016.78</v>
      </c>
      <c r="Y216" s="54">
        <v>614032.78</v>
      </c>
      <c r="Z216" s="54">
        <v>593613.69999999995</v>
      </c>
      <c r="AA216" s="54">
        <v>643978.91</v>
      </c>
      <c r="AB216" s="54">
        <v>631112.47499999998</v>
      </c>
    </row>
    <row r="217" spans="2:28" ht="15.75" x14ac:dyDescent="0.3">
      <c r="B217" s="7" t="s">
        <v>148</v>
      </c>
      <c r="C217" s="7" t="s">
        <v>162</v>
      </c>
      <c r="D217" s="54">
        <v>129684.02</v>
      </c>
      <c r="E217" s="54">
        <v>123406.42</v>
      </c>
      <c r="F217" s="54">
        <v>122765.28</v>
      </c>
      <c r="G217" s="54">
        <v>123549.005</v>
      </c>
      <c r="H217" s="54">
        <v>125151.85</v>
      </c>
      <c r="I217" s="54">
        <v>127849.44</v>
      </c>
      <c r="J217" s="54">
        <v>135419.29</v>
      </c>
      <c r="K217" s="54">
        <v>140274.97</v>
      </c>
      <c r="L217" s="54">
        <v>150430.19500000001</v>
      </c>
      <c r="M217" s="54">
        <v>160029.69</v>
      </c>
      <c r="N217" s="54">
        <v>166700.64499999999</v>
      </c>
      <c r="O217" s="54">
        <v>133254.80499999999</v>
      </c>
      <c r="P217" s="54">
        <v>136937.255</v>
      </c>
      <c r="Q217" s="54">
        <v>125564.97</v>
      </c>
      <c r="R217" s="54">
        <v>123597.05</v>
      </c>
      <c r="S217" s="54">
        <v>127703.13499999999</v>
      </c>
      <c r="T217" s="54">
        <v>128306.72500000001</v>
      </c>
      <c r="U217" s="54">
        <v>126775.84</v>
      </c>
      <c r="V217" s="54">
        <v>121885.045</v>
      </c>
      <c r="W217" s="54">
        <v>79510.17</v>
      </c>
      <c r="X217" s="54">
        <v>83678.214999999997</v>
      </c>
      <c r="Y217" s="54">
        <v>87570.33</v>
      </c>
      <c r="Z217" s="54">
        <v>85997.154999999999</v>
      </c>
      <c r="AA217" s="54">
        <v>85171.494999999995</v>
      </c>
      <c r="AB217" s="54">
        <v>86732.17</v>
      </c>
    </row>
    <row r="218" spans="2:28" ht="15.75" x14ac:dyDescent="0.3">
      <c r="B218" s="7" t="s">
        <v>148</v>
      </c>
      <c r="C218" s="7" t="s">
        <v>163</v>
      </c>
      <c r="D218" s="54">
        <v>1638276.925</v>
      </c>
      <c r="E218" s="54">
        <v>1673193.11</v>
      </c>
      <c r="F218" s="54">
        <v>1697618.32</v>
      </c>
      <c r="G218" s="54">
        <v>1708211.38</v>
      </c>
      <c r="H218" s="54">
        <v>1702202.6850000001</v>
      </c>
      <c r="I218" s="54">
        <v>1777647.325</v>
      </c>
      <c r="J218" s="54">
        <v>1734040.99</v>
      </c>
      <c r="K218" s="54">
        <v>1356841.9550000001</v>
      </c>
      <c r="L218" s="54">
        <v>1207370.5549999999</v>
      </c>
      <c r="M218" s="54">
        <v>1214395.7</v>
      </c>
      <c r="N218" s="54">
        <v>1244961.0349999999</v>
      </c>
      <c r="O218" s="54">
        <v>928377.89500000002</v>
      </c>
      <c r="P218" s="54">
        <v>623430.85499999998</v>
      </c>
      <c r="Q218" s="54">
        <v>337846.99</v>
      </c>
      <c r="R218" s="54">
        <v>-47796.644999999997</v>
      </c>
      <c r="S218" s="54">
        <v>-315870.55</v>
      </c>
      <c r="T218" s="54">
        <v>-426830.32</v>
      </c>
      <c r="U218" s="54">
        <v>-760621.9</v>
      </c>
      <c r="V218" s="54">
        <v>-1398037.5649999999</v>
      </c>
      <c r="W218" s="54">
        <v>-1827180.19</v>
      </c>
      <c r="X218" s="54">
        <v>-2461177.895</v>
      </c>
      <c r="Y218" s="54">
        <v>-2694488.9249999998</v>
      </c>
      <c r="Z218" s="54">
        <v>-2776026.38</v>
      </c>
      <c r="AA218" s="54">
        <v>-2892454.92</v>
      </c>
      <c r="AB218" s="54">
        <v>-2989498.1150000002</v>
      </c>
    </row>
    <row r="219" spans="2:28" ht="15.75" x14ac:dyDescent="0.3">
      <c r="B219" s="7" t="s">
        <v>148</v>
      </c>
      <c r="C219" s="7" t="s">
        <v>164</v>
      </c>
      <c r="D219" s="54">
        <v>1299674.0249999999</v>
      </c>
      <c r="E219" s="54">
        <v>1301399.68</v>
      </c>
      <c r="F219" s="54">
        <v>1325664.4550000001</v>
      </c>
      <c r="G219" s="54">
        <v>1352058.395</v>
      </c>
      <c r="H219" s="54">
        <v>1296554.0549999999</v>
      </c>
      <c r="I219" s="54">
        <v>1278594.405</v>
      </c>
      <c r="J219" s="54">
        <v>1323019.2</v>
      </c>
      <c r="K219" s="54">
        <v>1384296.375</v>
      </c>
      <c r="L219" s="54">
        <v>1517915.59</v>
      </c>
      <c r="M219" s="54">
        <v>1654431.7250000001</v>
      </c>
      <c r="N219" s="54">
        <v>1629001.3049999999</v>
      </c>
      <c r="O219" s="54">
        <v>1615718.43</v>
      </c>
      <c r="P219" s="54">
        <v>1658959.7250000001</v>
      </c>
      <c r="Q219" s="54">
        <v>1743219.4</v>
      </c>
      <c r="R219" s="54">
        <v>1817651.7250000001</v>
      </c>
      <c r="S219" s="54">
        <v>1753527.075</v>
      </c>
      <c r="T219" s="54">
        <v>1510624.51</v>
      </c>
      <c r="U219" s="54">
        <v>1539392.53</v>
      </c>
      <c r="V219" s="54">
        <v>1453850.845</v>
      </c>
      <c r="W219" s="54">
        <v>1276668.75</v>
      </c>
      <c r="X219" s="54">
        <v>1019398.53</v>
      </c>
      <c r="Y219" s="54">
        <v>902328.08</v>
      </c>
      <c r="Z219" s="54">
        <v>945986.86</v>
      </c>
      <c r="AA219" s="54">
        <v>996105.76500000001</v>
      </c>
      <c r="AB219" s="54">
        <v>915009.79</v>
      </c>
    </row>
    <row r="220" spans="2:28" ht="15.75" x14ac:dyDescent="0.3">
      <c r="B220" s="7" t="s">
        <v>148</v>
      </c>
      <c r="C220" s="7" t="s">
        <v>165</v>
      </c>
      <c r="D220" s="54">
        <v>2558335.5099999998</v>
      </c>
      <c r="E220" s="54">
        <v>2568591.2850000001</v>
      </c>
      <c r="F220" s="54">
        <v>2638178.5249999999</v>
      </c>
      <c r="G220" s="54">
        <v>2655617.88</v>
      </c>
      <c r="H220" s="54">
        <v>4255320.7050000001</v>
      </c>
      <c r="I220" s="54">
        <v>4960539.0599999996</v>
      </c>
      <c r="J220" s="54">
        <v>5910819.9550000001</v>
      </c>
      <c r="K220" s="54">
        <v>6891067.6150000002</v>
      </c>
      <c r="L220" s="54">
        <v>7942342.6550000003</v>
      </c>
      <c r="M220" s="54">
        <v>9037531.1850000005</v>
      </c>
      <c r="N220" s="54">
        <v>9580619.0749999993</v>
      </c>
      <c r="O220" s="54">
        <v>10042979.445</v>
      </c>
      <c r="P220" s="54">
        <v>10530639.109999999</v>
      </c>
      <c r="Q220" s="54">
        <v>11051208.595000001</v>
      </c>
      <c r="R220" s="54">
        <v>11434654.199999999</v>
      </c>
      <c r="S220" s="54">
        <v>11520138.210000001</v>
      </c>
      <c r="T220" s="54">
        <v>11537079.645</v>
      </c>
      <c r="U220" s="54">
        <v>11843588.045</v>
      </c>
      <c r="V220" s="54">
        <v>11855561.359999999</v>
      </c>
      <c r="W220" s="54">
        <v>11562450.57</v>
      </c>
      <c r="X220" s="54">
        <v>11354752.164999999</v>
      </c>
      <c r="Y220" s="54">
        <v>11343801.984999999</v>
      </c>
      <c r="Z220" s="54">
        <v>11581209.550000001</v>
      </c>
      <c r="AA220" s="54">
        <v>11691705.975</v>
      </c>
      <c r="AB220" s="54">
        <v>11552140.27</v>
      </c>
    </row>
    <row r="221" spans="2:28" ht="15.75" x14ac:dyDescent="0.3">
      <c r="B221" s="7" t="s">
        <v>148</v>
      </c>
      <c r="C221" s="7" t="s">
        <v>166</v>
      </c>
      <c r="D221" s="54">
        <v>360686.92</v>
      </c>
      <c r="E221" s="54">
        <v>497501.73</v>
      </c>
      <c r="F221" s="54">
        <v>854033.02</v>
      </c>
      <c r="G221" s="54">
        <v>1417708.145</v>
      </c>
      <c r="H221" s="54">
        <v>2204959.395</v>
      </c>
      <c r="I221" s="54">
        <v>2983861.0249999999</v>
      </c>
      <c r="J221" s="54">
        <v>3362374.7149999999</v>
      </c>
      <c r="K221" s="54">
        <v>3742500.0350000001</v>
      </c>
      <c r="L221" s="54">
        <v>4740613.0449999999</v>
      </c>
      <c r="M221" s="54">
        <v>5739517.0049999999</v>
      </c>
      <c r="N221" s="54">
        <v>6734020.4349999996</v>
      </c>
      <c r="O221" s="54">
        <v>6719123.2999999998</v>
      </c>
      <c r="P221" s="54">
        <v>6712961.7400000002</v>
      </c>
      <c r="Q221" s="54">
        <v>6696852.4100000001</v>
      </c>
      <c r="R221" s="54">
        <v>6719614.4749999996</v>
      </c>
      <c r="S221" s="54">
        <v>6701971.7549999999</v>
      </c>
      <c r="T221" s="54">
        <v>6703534.625</v>
      </c>
      <c r="U221" s="54">
        <v>6699100.5700000003</v>
      </c>
      <c r="V221" s="54">
        <v>6703686.3150000004</v>
      </c>
      <c r="W221" s="54">
        <v>6630137.7400000002</v>
      </c>
      <c r="X221" s="54">
        <v>6638313.7350000003</v>
      </c>
      <c r="Y221" s="54">
        <v>6617411.3150000004</v>
      </c>
      <c r="Z221" s="54">
        <v>6607549.4649999999</v>
      </c>
      <c r="AA221" s="54">
        <v>6587221.4400000004</v>
      </c>
      <c r="AB221" s="54">
        <v>6577099.2599999998</v>
      </c>
    </row>
    <row r="222" spans="2:28" ht="15.75" x14ac:dyDescent="0.3">
      <c r="B222" s="7" t="s">
        <v>148</v>
      </c>
      <c r="C222" s="7" t="s">
        <v>167</v>
      </c>
      <c r="D222" s="54">
        <v>22316.154999999999</v>
      </c>
      <c r="E222" s="54">
        <v>99580.02</v>
      </c>
      <c r="F222" s="54">
        <v>100818.97500000001</v>
      </c>
      <c r="G222" s="54">
        <v>100777.22500000001</v>
      </c>
      <c r="H222" s="54">
        <v>100801.395</v>
      </c>
      <c r="I222" s="54">
        <v>102446.66499999999</v>
      </c>
      <c r="J222" s="54">
        <v>103465.73</v>
      </c>
      <c r="K222" s="54">
        <v>103527.15</v>
      </c>
      <c r="L222" s="54">
        <v>104807.56</v>
      </c>
      <c r="M222" s="54">
        <v>105346.38</v>
      </c>
      <c r="N222" s="54">
        <v>105346.175</v>
      </c>
      <c r="O222" s="54">
        <v>80951.45</v>
      </c>
      <c r="P222" s="54">
        <v>80798.19</v>
      </c>
      <c r="Q222" s="54">
        <v>80952.365000000005</v>
      </c>
      <c r="R222" s="54">
        <v>79043.47</v>
      </c>
      <c r="S222" s="54">
        <v>79851.94</v>
      </c>
      <c r="T222" s="54">
        <v>69782.100000000006</v>
      </c>
      <c r="U222" s="54">
        <v>68411.81</v>
      </c>
      <c r="V222" s="54">
        <v>66341.39</v>
      </c>
      <c r="W222" s="54">
        <v>61070.864999999998</v>
      </c>
      <c r="X222" s="54">
        <v>59148.6</v>
      </c>
      <c r="Y222" s="54">
        <v>56409.135000000002</v>
      </c>
      <c r="Z222" s="54">
        <v>54716.635000000002</v>
      </c>
      <c r="AA222" s="54">
        <v>55593.455000000002</v>
      </c>
      <c r="AB222" s="54">
        <v>56222.03</v>
      </c>
    </row>
    <row r="223" spans="2:28" ht="15.75" x14ac:dyDescent="0.3">
      <c r="B223" s="7" t="s">
        <v>148</v>
      </c>
      <c r="C223" s="7" t="s">
        <v>168</v>
      </c>
      <c r="D223" s="54">
        <v>889560.06499999994</v>
      </c>
      <c r="E223" s="54">
        <v>1405951.32</v>
      </c>
      <c r="F223" s="54">
        <v>1443319.825</v>
      </c>
      <c r="G223" s="54">
        <v>2146660.56</v>
      </c>
      <c r="H223" s="54">
        <v>2174007.7450000001</v>
      </c>
      <c r="I223" s="54">
        <v>2305273.2599999998</v>
      </c>
      <c r="J223" s="54">
        <v>2323825.81</v>
      </c>
      <c r="K223" s="54">
        <v>2091123.3049999999</v>
      </c>
      <c r="L223" s="54">
        <v>1927966.81</v>
      </c>
      <c r="M223" s="54">
        <v>1957938.42</v>
      </c>
      <c r="N223" s="54">
        <v>1992572.9450000001</v>
      </c>
      <c r="O223" s="54">
        <v>2089467.4950000001</v>
      </c>
      <c r="P223" s="54">
        <v>1979456.56</v>
      </c>
      <c r="Q223" s="54">
        <v>1764161.5349999999</v>
      </c>
      <c r="R223" s="54">
        <v>1535028.405</v>
      </c>
      <c r="S223" s="54">
        <v>1353808.4750000001</v>
      </c>
      <c r="T223" s="54">
        <v>1317880.29</v>
      </c>
      <c r="U223" s="54">
        <v>1119169.2749999999</v>
      </c>
      <c r="V223" s="54">
        <v>646168.94999999995</v>
      </c>
      <c r="W223" s="54">
        <v>463974.64</v>
      </c>
      <c r="X223" s="54">
        <v>-109518.82</v>
      </c>
      <c r="Y223" s="54">
        <v>-304581.245</v>
      </c>
      <c r="Z223" s="54">
        <v>-368319.45</v>
      </c>
      <c r="AA223" s="54">
        <v>-385522.25</v>
      </c>
      <c r="AB223" s="54">
        <v>-431149.92499999999</v>
      </c>
    </row>
    <row r="224" spans="2:28" ht="15.75" x14ac:dyDescent="0.3">
      <c r="B224" s="7" t="s">
        <v>148</v>
      </c>
      <c r="C224" s="7" t="s">
        <v>169</v>
      </c>
      <c r="D224" s="54">
        <v>280595.685</v>
      </c>
      <c r="E224" s="54">
        <v>1269759.27</v>
      </c>
      <c r="F224" s="54">
        <v>1395219.615</v>
      </c>
      <c r="G224" s="54">
        <v>1403336.845</v>
      </c>
      <c r="H224" s="54">
        <v>1400141.7549999999</v>
      </c>
      <c r="I224" s="54">
        <v>1419019.36</v>
      </c>
      <c r="J224" s="54">
        <v>1443501.53</v>
      </c>
      <c r="K224" s="54">
        <v>1457159.885</v>
      </c>
      <c r="L224" s="54">
        <v>1474000.29</v>
      </c>
      <c r="M224" s="54">
        <v>1497347.89</v>
      </c>
      <c r="N224" s="54">
        <v>1517340.085</v>
      </c>
      <c r="O224" s="54">
        <v>1348186.06</v>
      </c>
      <c r="P224" s="54">
        <v>1356595.69</v>
      </c>
      <c r="Q224" s="54">
        <v>1363235.9350000001</v>
      </c>
      <c r="R224" s="54">
        <v>1369680.61</v>
      </c>
      <c r="S224" s="54">
        <v>1384496.25</v>
      </c>
      <c r="T224" s="54">
        <v>1292342.085</v>
      </c>
      <c r="U224" s="54">
        <v>1290973.085</v>
      </c>
      <c r="V224" s="54">
        <v>1285963.7150000001</v>
      </c>
      <c r="W224" s="54">
        <v>1246883.335</v>
      </c>
      <c r="X224" s="54">
        <v>1243547.74</v>
      </c>
      <c r="Y224" s="54">
        <v>1222330.52</v>
      </c>
      <c r="Z224" s="54">
        <v>1211713.57</v>
      </c>
      <c r="AA224" s="54">
        <v>1219112.7350000001</v>
      </c>
      <c r="AB224" s="54">
        <v>1200765.01</v>
      </c>
    </row>
    <row r="225" spans="2:28" ht="15.75" x14ac:dyDescent="0.3">
      <c r="B225" s="7" t="s">
        <v>148</v>
      </c>
      <c r="C225" s="7" t="s">
        <v>170</v>
      </c>
      <c r="D225" s="54">
        <v>62357.74</v>
      </c>
      <c r="E225" s="54">
        <v>57107.14</v>
      </c>
      <c r="F225" s="54">
        <v>56363.17</v>
      </c>
      <c r="G225" s="54">
        <v>56535.43</v>
      </c>
      <c r="H225" s="54">
        <v>57711.044999999998</v>
      </c>
      <c r="I225" s="54">
        <v>61376.2</v>
      </c>
      <c r="J225" s="54">
        <v>66572.05</v>
      </c>
      <c r="K225" s="54">
        <v>66180.350000000006</v>
      </c>
      <c r="L225" s="54">
        <v>69895.929999999993</v>
      </c>
      <c r="M225" s="54">
        <v>73959.91</v>
      </c>
      <c r="N225" s="54">
        <v>76851.69</v>
      </c>
      <c r="O225" s="54">
        <v>34194.480000000003</v>
      </c>
      <c r="P225" s="54">
        <v>32939.504999999997</v>
      </c>
      <c r="Q225" s="54">
        <v>11315.72</v>
      </c>
      <c r="R225" s="54">
        <v>6446.2250000000004</v>
      </c>
      <c r="S225" s="54">
        <v>6241.9049999999997</v>
      </c>
      <c r="T225" s="54">
        <v>1790.105</v>
      </c>
      <c r="U225" s="54">
        <v>-4640.4399999999996</v>
      </c>
      <c r="V225" s="54">
        <v>-14527.77</v>
      </c>
      <c r="W225" s="54">
        <v>-66168.994999999995</v>
      </c>
      <c r="X225" s="54">
        <v>-67173.320000000007</v>
      </c>
      <c r="Y225" s="54">
        <v>-67488.149999999994</v>
      </c>
      <c r="Z225" s="54">
        <v>-72057.985000000001</v>
      </c>
      <c r="AA225" s="54">
        <v>-73341.645000000004</v>
      </c>
      <c r="AB225" s="54">
        <v>-72465.84</v>
      </c>
    </row>
    <row r="226" spans="2:28" ht="15.75" x14ac:dyDescent="0.3">
      <c r="B226" s="7" t="s">
        <v>148</v>
      </c>
      <c r="C226" s="7" t="s">
        <v>171</v>
      </c>
      <c r="D226" s="54">
        <v>160446.82</v>
      </c>
      <c r="E226" s="54">
        <v>141133.97</v>
      </c>
      <c r="F226" s="54">
        <v>139967.22500000001</v>
      </c>
      <c r="G226" s="54">
        <v>141518.49</v>
      </c>
      <c r="H226" s="54">
        <v>144849.71</v>
      </c>
      <c r="I226" s="54">
        <v>154951.35</v>
      </c>
      <c r="J226" s="54">
        <v>169167.11</v>
      </c>
      <c r="K226" s="54">
        <v>164025.30499999999</v>
      </c>
      <c r="L226" s="54">
        <v>177347.035</v>
      </c>
      <c r="M226" s="54">
        <v>189731.39499999999</v>
      </c>
      <c r="N226" s="54">
        <v>198043.12</v>
      </c>
      <c r="O226" s="54">
        <v>82683.524999999994</v>
      </c>
      <c r="P226" s="54">
        <v>82631.259999999995</v>
      </c>
      <c r="Q226" s="54">
        <v>27075.15</v>
      </c>
      <c r="R226" s="54">
        <v>15732.045</v>
      </c>
      <c r="S226" s="54">
        <v>16173.18</v>
      </c>
      <c r="T226" s="54">
        <v>10416.504999999999</v>
      </c>
      <c r="U226" s="54">
        <v>-7248.03</v>
      </c>
      <c r="V226" s="54">
        <v>-29061.9</v>
      </c>
      <c r="W226" s="54">
        <v>-172112.73</v>
      </c>
      <c r="X226" s="54">
        <v>-167453.20000000001</v>
      </c>
      <c r="Y226" s="54">
        <v>-166129.74</v>
      </c>
      <c r="Z226" s="54">
        <v>-179570.89</v>
      </c>
      <c r="AA226" s="54">
        <v>-183993.55</v>
      </c>
      <c r="AB226" s="54">
        <v>-181448.405</v>
      </c>
    </row>
    <row r="227" spans="2:28" ht="15.75" x14ac:dyDescent="0.3">
      <c r="B227" s="7" t="s">
        <v>148</v>
      </c>
      <c r="C227" s="7" t="s">
        <v>172</v>
      </c>
      <c r="D227" s="54">
        <v>912839.37</v>
      </c>
      <c r="E227" s="54">
        <v>884129.78500000003</v>
      </c>
      <c r="F227" s="54">
        <v>901517.99</v>
      </c>
      <c r="G227" s="54">
        <v>920196.05500000005</v>
      </c>
      <c r="H227" s="54">
        <v>864128.32499999995</v>
      </c>
      <c r="I227" s="54">
        <v>825128.06499999994</v>
      </c>
      <c r="J227" s="54">
        <v>841959.59499999997</v>
      </c>
      <c r="K227" s="54">
        <v>885217.75</v>
      </c>
      <c r="L227" s="54">
        <v>935199.93</v>
      </c>
      <c r="M227" s="54">
        <v>1012096.125</v>
      </c>
      <c r="N227" s="54">
        <v>830724.02500000002</v>
      </c>
      <c r="O227" s="54">
        <v>748597.20499999996</v>
      </c>
      <c r="P227" s="54">
        <v>741325.28</v>
      </c>
      <c r="Q227" s="54">
        <v>738939.04</v>
      </c>
      <c r="R227" s="54">
        <v>779201.66500000004</v>
      </c>
      <c r="S227" s="54">
        <v>670132.17500000005</v>
      </c>
      <c r="T227" s="54">
        <v>511683.96</v>
      </c>
      <c r="U227" s="54">
        <v>493894.15500000003</v>
      </c>
      <c r="V227" s="54">
        <v>385883.02500000002</v>
      </c>
      <c r="W227" s="54">
        <v>199921.07</v>
      </c>
      <c r="X227" s="54">
        <v>-115820.16</v>
      </c>
      <c r="Y227" s="54">
        <v>-304980.8</v>
      </c>
      <c r="Z227" s="54">
        <v>-311698.56</v>
      </c>
      <c r="AA227" s="54">
        <v>-315408.23499999999</v>
      </c>
      <c r="AB227" s="54">
        <v>-430634.875</v>
      </c>
    </row>
    <row r="228" spans="2:28" ht="15.75" x14ac:dyDescent="0.3">
      <c r="B228" s="7" t="s">
        <v>148</v>
      </c>
      <c r="C228" s="7" t="s">
        <v>173</v>
      </c>
      <c r="D228" s="54">
        <v>100429.5</v>
      </c>
      <c r="E228" s="54">
        <v>94275.72</v>
      </c>
      <c r="F228" s="54">
        <v>93088.05</v>
      </c>
      <c r="G228" s="54">
        <v>92743.15</v>
      </c>
      <c r="H228" s="54">
        <v>93794.324999999997</v>
      </c>
      <c r="I228" s="54">
        <v>96187.434999999998</v>
      </c>
      <c r="J228" s="54">
        <v>103096.62</v>
      </c>
      <c r="K228" s="54">
        <v>102547.55</v>
      </c>
      <c r="L228" s="54">
        <v>109348.77499999999</v>
      </c>
      <c r="M228" s="54">
        <v>117639.105</v>
      </c>
      <c r="N228" s="54">
        <v>122994.11500000001</v>
      </c>
      <c r="O228" s="54">
        <v>70175.81</v>
      </c>
      <c r="P228" s="54">
        <v>68128.47</v>
      </c>
      <c r="Q228" s="54">
        <v>43906.95</v>
      </c>
      <c r="R228" s="54">
        <v>39490.53</v>
      </c>
      <c r="S228" s="54">
        <v>41857.980000000003</v>
      </c>
      <c r="T228" s="54">
        <v>37002.535000000003</v>
      </c>
      <c r="U228" s="54">
        <v>34271.46</v>
      </c>
      <c r="V228" s="54">
        <v>25133.814999999999</v>
      </c>
      <c r="W228" s="54">
        <v>-48615.46</v>
      </c>
      <c r="X228" s="54">
        <v>-51796.425000000003</v>
      </c>
      <c r="Y228" s="54">
        <v>-53155.415000000001</v>
      </c>
      <c r="Z228" s="54">
        <v>-63176.76</v>
      </c>
      <c r="AA228" s="54">
        <v>-63408.23</v>
      </c>
      <c r="AB228" s="54">
        <v>-62036.72</v>
      </c>
    </row>
    <row r="229" spans="2:28" ht="15.75" x14ac:dyDescent="0.3">
      <c r="B229" s="7" t="s">
        <v>148</v>
      </c>
      <c r="C229" s="7" t="s">
        <v>174</v>
      </c>
      <c r="D229" s="54">
        <v>5375848.2149999999</v>
      </c>
      <c r="E229" s="54">
        <v>5438773.9550000001</v>
      </c>
      <c r="F229" s="54">
        <v>5977214.7999999998</v>
      </c>
      <c r="G229" s="54">
        <v>6318137.2249999996</v>
      </c>
      <c r="H229" s="54">
        <v>7663389.7850000001</v>
      </c>
      <c r="I229" s="54">
        <v>7929926.3650000002</v>
      </c>
      <c r="J229" s="54">
        <v>8590226.9600000009</v>
      </c>
      <c r="K229" s="54">
        <v>8949791.3350000009</v>
      </c>
      <c r="L229" s="54">
        <v>9472412.4149999991</v>
      </c>
      <c r="M229" s="54">
        <v>10110777.085000001</v>
      </c>
      <c r="N229" s="54">
        <v>12241181.125</v>
      </c>
      <c r="O229" s="54">
        <v>12553019.234999999</v>
      </c>
      <c r="P229" s="54">
        <v>12901521.359999999</v>
      </c>
      <c r="Q229" s="54">
        <v>13254369.244999999</v>
      </c>
      <c r="R229" s="54">
        <v>14433187.494999999</v>
      </c>
      <c r="S229" s="54">
        <v>14710825.355</v>
      </c>
      <c r="T229" s="54">
        <v>15200423.1</v>
      </c>
      <c r="U229" s="54">
        <v>15694827.66</v>
      </c>
      <c r="V229" s="54">
        <v>16232948.85</v>
      </c>
      <c r="W229" s="54">
        <v>16811269.210000001</v>
      </c>
      <c r="X229" s="54">
        <v>17147940.984999999</v>
      </c>
      <c r="Y229" s="54">
        <v>17405207.059999999</v>
      </c>
      <c r="Z229" s="54">
        <v>17711243.995000001</v>
      </c>
      <c r="AA229" s="54">
        <v>17865762.579999998</v>
      </c>
      <c r="AB229" s="54">
        <v>18067090.199999999</v>
      </c>
    </row>
    <row r="230" spans="2:28" ht="15.75" x14ac:dyDescent="0.3">
      <c r="B230" s="7" t="s">
        <v>148</v>
      </c>
      <c r="C230" s="7" t="s">
        <v>175</v>
      </c>
      <c r="D230" s="54">
        <v>858774.09499999997</v>
      </c>
      <c r="E230" s="54">
        <v>836544.48</v>
      </c>
      <c r="F230" s="54">
        <v>844689.84499999997</v>
      </c>
      <c r="G230" s="54">
        <v>847029.875</v>
      </c>
      <c r="H230" s="54">
        <v>1034332.36</v>
      </c>
      <c r="I230" s="54">
        <v>1225281.3149999999</v>
      </c>
      <c r="J230" s="54">
        <v>1473609.095</v>
      </c>
      <c r="K230" s="54">
        <v>1713402.615</v>
      </c>
      <c r="L230" s="54">
        <v>1973870.5</v>
      </c>
      <c r="M230" s="54">
        <v>2050614.2</v>
      </c>
      <c r="N230" s="54">
        <v>2094546.2649999999</v>
      </c>
      <c r="O230" s="54">
        <v>2119100.0550000002</v>
      </c>
      <c r="P230" s="54">
        <v>2158816.44</v>
      </c>
      <c r="Q230" s="54">
        <v>2198595.5550000002</v>
      </c>
      <c r="R230" s="54">
        <v>2334126.9550000001</v>
      </c>
      <c r="S230" s="54">
        <v>2454268.625</v>
      </c>
      <c r="T230" s="54">
        <v>2576906.5750000002</v>
      </c>
      <c r="U230" s="54">
        <v>2702683.16</v>
      </c>
      <c r="V230" s="54">
        <v>2834764.1349999998</v>
      </c>
      <c r="W230" s="54">
        <v>2858788.0449999999</v>
      </c>
      <c r="X230" s="54">
        <v>2895357.3849999998</v>
      </c>
      <c r="Y230" s="54">
        <v>2920830.16</v>
      </c>
      <c r="Z230" s="54">
        <v>2955558.21</v>
      </c>
      <c r="AA230" s="54">
        <v>2958666.9449999998</v>
      </c>
      <c r="AB230" s="54">
        <v>2966422.85</v>
      </c>
    </row>
    <row r="231" spans="2:28" ht="15.75" x14ac:dyDescent="0.3">
      <c r="B231" s="7" t="s">
        <v>148</v>
      </c>
      <c r="C231" s="7" t="s">
        <v>176</v>
      </c>
      <c r="D231" s="54">
        <v>1002629.9449999999</v>
      </c>
      <c r="E231" s="54">
        <v>1009077.01</v>
      </c>
      <c r="F231" s="54">
        <v>1017732.29</v>
      </c>
      <c r="G231" s="54">
        <v>1021464.095</v>
      </c>
      <c r="H231" s="54">
        <v>1027978.585</v>
      </c>
      <c r="I231" s="54">
        <v>1037329.47</v>
      </c>
      <c r="J231" s="54">
        <v>1119785.2549999999</v>
      </c>
      <c r="K231" s="54">
        <v>1200288.4350000001</v>
      </c>
      <c r="L231" s="54">
        <v>1304389.8700000001</v>
      </c>
      <c r="M231" s="54">
        <v>1409515.105</v>
      </c>
      <c r="N231" s="54">
        <v>1462569.72</v>
      </c>
      <c r="O231" s="54">
        <v>1508348.675</v>
      </c>
      <c r="P231" s="54">
        <v>1558255.1850000001</v>
      </c>
      <c r="Q231" s="54">
        <v>1607490.06</v>
      </c>
      <c r="R231" s="54">
        <v>1660629.415</v>
      </c>
      <c r="S231" s="54">
        <v>1701509.0249999999</v>
      </c>
      <c r="T231" s="54">
        <v>1746636.36</v>
      </c>
      <c r="U231" s="54">
        <v>1791230.77</v>
      </c>
      <c r="V231" s="54">
        <v>1841398.405</v>
      </c>
      <c r="W231" s="54">
        <v>1880447.2450000001</v>
      </c>
      <c r="X231" s="54">
        <v>1928115.5349999999</v>
      </c>
      <c r="Y231" s="54">
        <v>1960049.2050000001</v>
      </c>
      <c r="Z231" s="54">
        <v>1997902.36</v>
      </c>
      <c r="AA231" s="54">
        <v>2009338.0249999999</v>
      </c>
      <c r="AB231" s="54">
        <v>2025224.12</v>
      </c>
    </row>
  </sheetData>
  <mergeCells count="2">
    <mergeCell ref="B2:E2"/>
    <mergeCell ref="B3:N3"/>
  </mergeCells>
  <hyperlinks>
    <hyperlink ref="B1" location="Summary!A1" display="Back to summary" xr:uid="{BA0E3F7C-F3A8-468A-9F94-C3FBEB6B74C2}"/>
  </hyperlinks>
  <pageMargins left="0.75" right="0.75" top="1" bottom="1" header="0.5" footer="0.5"/>
  <headerFooter>
    <oddHeader>&amp;C&amp;"Aptos"&amp;10&amp;KFF0000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D4DB-555B-4C90-961A-137FF813025F}">
  <sheetPr>
    <tabColor theme="2"/>
  </sheetPr>
  <dimension ref="B1:AB231"/>
  <sheetViews>
    <sheetView workbookViewId="0"/>
  </sheetViews>
  <sheetFormatPr defaultColWidth="9.140625" defaultRowHeight="15" x14ac:dyDescent="0.25"/>
  <cols>
    <col min="1" max="1" width="3" style="6" customWidth="1"/>
    <col min="2" max="2" width="35.42578125" style="6" customWidth="1"/>
    <col min="3" max="3" width="5.85546875" style="6" bestFit="1" customWidth="1"/>
    <col min="4" max="4" width="14.28515625" style="6" bestFit="1" customWidth="1"/>
    <col min="5" max="27" width="12.28515625" style="6" bestFit="1" customWidth="1"/>
    <col min="28" max="28" width="15.42578125" style="6" customWidth="1"/>
    <col min="29" max="16384" width="9.140625" style="6"/>
  </cols>
  <sheetData>
    <row r="1" spans="2:28" ht="24.95" customHeight="1" x14ac:dyDescent="0.25">
      <c r="B1" s="46" t="s">
        <v>84</v>
      </c>
    </row>
    <row r="2" spans="2:28" ht="36" customHeight="1" thickBot="1" x14ac:dyDescent="0.3">
      <c r="B2" s="259" t="s">
        <v>179</v>
      </c>
      <c r="C2" s="260"/>
      <c r="D2" s="260"/>
      <c r="E2" s="260"/>
      <c r="F2" s="9"/>
      <c r="G2" s="9"/>
      <c r="H2" s="9"/>
      <c r="I2" s="9"/>
      <c r="J2" s="9"/>
    </row>
    <row r="3" spans="2:28" ht="28.5" customHeight="1" x14ac:dyDescent="0.25">
      <c r="B3" s="261" t="s">
        <v>180</v>
      </c>
      <c r="C3" s="262"/>
      <c r="D3" s="262"/>
      <c r="E3" s="262"/>
      <c r="F3" s="262"/>
      <c r="G3" s="262"/>
      <c r="H3" s="262"/>
      <c r="I3" s="262"/>
      <c r="J3" s="262"/>
      <c r="K3" s="262"/>
      <c r="L3" s="262"/>
      <c r="M3" s="262"/>
      <c r="N3" s="262"/>
    </row>
    <row r="4" spans="2:28" ht="18" customHeight="1" x14ac:dyDescent="0.25">
      <c r="D4" s="57"/>
      <c r="AB4" s="57"/>
    </row>
    <row r="5" spans="2:28" ht="18" customHeight="1" x14ac:dyDescent="0.25">
      <c r="B5" s="12" t="s">
        <v>181</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4">
        <v>211.15</v>
      </c>
      <c r="E8" s="54">
        <v>215.01</v>
      </c>
      <c r="F8" s="54">
        <v>221.65</v>
      </c>
      <c r="G8" s="54">
        <v>223.59</v>
      </c>
      <c r="H8" s="54">
        <v>229.06</v>
      </c>
      <c r="I8" s="54">
        <v>253.42</v>
      </c>
      <c r="J8" s="54">
        <v>258.13</v>
      </c>
      <c r="K8" s="54">
        <v>277.51</v>
      </c>
      <c r="L8" s="54">
        <v>299.24</v>
      </c>
      <c r="M8" s="54">
        <v>327.73</v>
      </c>
      <c r="N8" s="54">
        <v>338.33</v>
      </c>
      <c r="O8" s="54">
        <v>349.13</v>
      </c>
      <c r="P8" s="54">
        <v>354.25</v>
      </c>
      <c r="Q8" s="54">
        <v>359.42</v>
      </c>
      <c r="R8" s="54">
        <v>371.61</v>
      </c>
      <c r="S8" s="54">
        <v>373.42</v>
      </c>
      <c r="T8" s="54">
        <v>384.57</v>
      </c>
      <c r="U8" s="54">
        <v>388.26</v>
      </c>
      <c r="V8" s="54">
        <v>393.81</v>
      </c>
      <c r="W8" s="54">
        <v>395.75</v>
      </c>
      <c r="X8" s="54">
        <v>403.23</v>
      </c>
      <c r="Y8" s="54">
        <v>404.41</v>
      </c>
      <c r="Z8" s="54">
        <v>394.9</v>
      </c>
      <c r="AA8" s="54">
        <v>403.32</v>
      </c>
      <c r="AB8" s="54">
        <v>413.27</v>
      </c>
    </row>
    <row r="9" spans="2:28" ht="15.75" x14ac:dyDescent="0.3">
      <c r="B9" s="7" t="s">
        <v>146</v>
      </c>
      <c r="C9" s="7" t="s">
        <v>154</v>
      </c>
      <c r="D9" s="54">
        <v>53.57</v>
      </c>
      <c r="E9" s="54">
        <v>54.01</v>
      </c>
      <c r="F9" s="54">
        <v>54.5</v>
      </c>
      <c r="G9" s="54">
        <v>55.27</v>
      </c>
      <c r="H9" s="54">
        <v>55.93</v>
      </c>
      <c r="I9" s="54">
        <v>57.88</v>
      </c>
      <c r="J9" s="54">
        <v>59.62</v>
      </c>
      <c r="K9" s="54">
        <v>61.93</v>
      </c>
      <c r="L9" s="54">
        <v>64.37</v>
      </c>
      <c r="M9" s="54">
        <v>66.62</v>
      </c>
      <c r="N9" s="54">
        <v>67.680000000000007</v>
      </c>
      <c r="O9" s="54">
        <v>68.819999999999993</v>
      </c>
      <c r="P9" s="54">
        <v>69.739999999999995</v>
      </c>
      <c r="Q9" s="54">
        <v>70.97</v>
      </c>
      <c r="R9" s="54">
        <v>72.28</v>
      </c>
      <c r="S9" s="54">
        <v>73.91</v>
      </c>
      <c r="T9" s="54">
        <v>75.14</v>
      </c>
      <c r="U9" s="54">
        <v>76.8</v>
      </c>
      <c r="V9" s="54">
        <v>78.61</v>
      </c>
      <c r="W9" s="54">
        <v>80.66</v>
      </c>
      <c r="X9" s="54">
        <v>82.72</v>
      </c>
      <c r="Y9" s="54">
        <v>85.4</v>
      </c>
      <c r="Z9" s="54">
        <v>87.62</v>
      </c>
      <c r="AA9" s="54">
        <v>89.53</v>
      </c>
      <c r="AB9" s="54">
        <v>91.66</v>
      </c>
    </row>
    <row r="10" spans="2:28" ht="15.75" x14ac:dyDescent="0.3">
      <c r="B10" s="7" t="s">
        <v>146</v>
      </c>
      <c r="C10" s="7" t="s">
        <v>155</v>
      </c>
      <c r="D10" s="54">
        <v>190.94</v>
      </c>
      <c r="E10" s="54">
        <v>193.06</v>
      </c>
      <c r="F10" s="54">
        <v>195.95</v>
      </c>
      <c r="G10" s="54">
        <v>196.99</v>
      </c>
      <c r="H10" s="54">
        <v>199.32</v>
      </c>
      <c r="I10" s="54">
        <v>204.87</v>
      </c>
      <c r="J10" s="54">
        <v>209.51</v>
      </c>
      <c r="K10" s="54">
        <v>216.32</v>
      </c>
      <c r="L10" s="54">
        <v>222.32</v>
      </c>
      <c r="M10" s="54">
        <v>227.86</v>
      </c>
      <c r="N10" s="54">
        <v>232.92</v>
      </c>
      <c r="O10" s="54">
        <v>236.43</v>
      </c>
      <c r="P10" s="54">
        <v>240.22</v>
      </c>
      <c r="Q10" s="54">
        <v>242.8</v>
      </c>
      <c r="R10" s="54">
        <v>245.11</v>
      </c>
      <c r="S10" s="54">
        <v>249.93</v>
      </c>
      <c r="T10" s="54">
        <v>252.54</v>
      </c>
      <c r="U10" s="54">
        <v>258.14</v>
      </c>
      <c r="V10" s="54">
        <v>264.57</v>
      </c>
      <c r="W10" s="54">
        <v>268.83999999999997</v>
      </c>
      <c r="X10" s="54">
        <v>277.83999999999997</v>
      </c>
      <c r="Y10" s="54">
        <v>286.83999999999997</v>
      </c>
      <c r="Z10" s="54">
        <v>296.06</v>
      </c>
      <c r="AA10" s="54">
        <v>306.24</v>
      </c>
      <c r="AB10" s="54">
        <v>315.47000000000003</v>
      </c>
    </row>
    <row r="11" spans="2:28" ht="15.75" x14ac:dyDescent="0.3">
      <c r="B11" s="7" t="s">
        <v>146</v>
      </c>
      <c r="C11" s="7" t="s">
        <v>156</v>
      </c>
      <c r="D11" s="54">
        <v>265.45999999999998</v>
      </c>
      <c r="E11" s="54">
        <v>317.05</v>
      </c>
      <c r="F11" s="54">
        <v>321.64</v>
      </c>
      <c r="G11" s="54">
        <v>323.68</v>
      </c>
      <c r="H11" s="54">
        <v>325.45</v>
      </c>
      <c r="I11" s="54">
        <v>332.63</v>
      </c>
      <c r="J11" s="54">
        <v>334.12</v>
      </c>
      <c r="K11" s="54">
        <v>343.75</v>
      </c>
      <c r="L11" s="54">
        <v>352.54</v>
      </c>
      <c r="M11" s="54">
        <v>362.48</v>
      </c>
      <c r="N11" s="54">
        <v>370.67</v>
      </c>
      <c r="O11" s="54">
        <v>435.65</v>
      </c>
      <c r="P11" s="54">
        <v>441.63</v>
      </c>
      <c r="Q11" s="54">
        <v>446.29</v>
      </c>
      <c r="R11" s="54">
        <v>451.18</v>
      </c>
      <c r="S11" s="54">
        <v>454.52</v>
      </c>
      <c r="T11" s="54">
        <v>459.71</v>
      </c>
      <c r="U11" s="54">
        <v>464.47</v>
      </c>
      <c r="V11" s="54">
        <v>471.94</v>
      </c>
      <c r="W11" s="54">
        <v>475.28</v>
      </c>
      <c r="X11" s="54">
        <v>480.82</v>
      </c>
      <c r="Y11" s="54">
        <v>485.7</v>
      </c>
      <c r="Z11" s="54">
        <v>481.06</v>
      </c>
      <c r="AA11" s="54">
        <v>487.66</v>
      </c>
      <c r="AB11" s="54">
        <v>495.63</v>
      </c>
    </row>
    <row r="12" spans="2:28" ht="15.75" x14ac:dyDescent="0.3">
      <c r="B12" s="7" t="s">
        <v>146</v>
      </c>
      <c r="C12" s="7" t="s">
        <v>157</v>
      </c>
      <c r="D12" s="54">
        <v>74.39</v>
      </c>
      <c r="E12" s="54">
        <v>75.040000000000006</v>
      </c>
      <c r="F12" s="54">
        <v>76.19</v>
      </c>
      <c r="G12" s="54">
        <v>77.13</v>
      </c>
      <c r="H12" s="54">
        <v>78.36</v>
      </c>
      <c r="I12" s="54">
        <v>81.95</v>
      </c>
      <c r="J12" s="54">
        <v>86.58</v>
      </c>
      <c r="K12" s="54">
        <v>91.98</v>
      </c>
      <c r="L12" s="54">
        <v>96.84</v>
      </c>
      <c r="M12" s="54">
        <v>101.81</v>
      </c>
      <c r="N12" s="54">
        <v>104.03</v>
      </c>
      <c r="O12" s="54">
        <v>104.61</v>
      </c>
      <c r="P12" s="54">
        <v>106.88</v>
      </c>
      <c r="Q12" s="54">
        <v>109.23</v>
      </c>
      <c r="R12" s="54">
        <v>123.57</v>
      </c>
      <c r="S12" s="54">
        <v>138.82</v>
      </c>
      <c r="T12" s="54">
        <v>153.51</v>
      </c>
      <c r="U12" s="54">
        <v>167.75</v>
      </c>
      <c r="V12" s="54">
        <v>181.88</v>
      </c>
      <c r="W12" s="54">
        <v>182.35</v>
      </c>
      <c r="X12" s="54">
        <v>185.23</v>
      </c>
      <c r="Y12" s="54">
        <v>188.1</v>
      </c>
      <c r="Z12" s="54">
        <v>190.09</v>
      </c>
      <c r="AA12" s="54">
        <v>193.1</v>
      </c>
      <c r="AB12" s="54">
        <v>196.25</v>
      </c>
    </row>
    <row r="13" spans="2:28" ht="15.75" x14ac:dyDescent="0.3">
      <c r="B13" s="7" t="s">
        <v>146</v>
      </c>
      <c r="C13" s="7" t="s">
        <v>158</v>
      </c>
      <c r="D13" s="54">
        <v>22.64</v>
      </c>
      <c r="E13" s="54">
        <v>22.82</v>
      </c>
      <c r="F13" s="54">
        <v>23.03</v>
      </c>
      <c r="G13" s="54">
        <v>23.27</v>
      </c>
      <c r="H13" s="54">
        <v>23.6</v>
      </c>
      <c r="I13" s="54">
        <v>24.2</v>
      </c>
      <c r="J13" s="54">
        <v>24.95</v>
      </c>
      <c r="K13" s="54">
        <v>25.82</v>
      </c>
      <c r="L13" s="54">
        <v>26.79</v>
      </c>
      <c r="M13" s="54">
        <v>27.75</v>
      </c>
      <c r="N13" s="54">
        <v>28.2</v>
      </c>
      <c r="O13" s="54">
        <v>28.6</v>
      </c>
      <c r="P13" s="54">
        <v>28.99</v>
      </c>
      <c r="Q13" s="54">
        <v>29.49</v>
      </c>
      <c r="R13" s="54">
        <v>29.89</v>
      </c>
      <c r="S13" s="54">
        <v>30.51</v>
      </c>
      <c r="T13" s="54">
        <v>31.16</v>
      </c>
      <c r="U13" s="54">
        <v>31.85</v>
      </c>
      <c r="V13" s="54">
        <v>33</v>
      </c>
      <c r="W13" s="54">
        <v>34.04</v>
      </c>
      <c r="X13" s="54">
        <v>35.24</v>
      </c>
      <c r="Y13" s="54">
        <v>36.61</v>
      </c>
      <c r="Z13" s="54">
        <v>38.07</v>
      </c>
      <c r="AA13" s="54">
        <v>39.31</v>
      </c>
      <c r="AB13" s="54">
        <v>40.54</v>
      </c>
    </row>
    <row r="14" spans="2:28" ht="15.75" x14ac:dyDescent="0.3">
      <c r="B14" s="7" t="s">
        <v>146</v>
      </c>
      <c r="C14" s="7" t="s">
        <v>159</v>
      </c>
      <c r="D14" s="54">
        <v>462.56</v>
      </c>
      <c r="E14" s="54">
        <v>468.13</v>
      </c>
      <c r="F14" s="54">
        <v>476.45</v>
      </c>
      <c r="G14" s="54">
        <v>483.09</v>
      </c>
      <c r="H14" s="54">
        <v>491.21</v>
      </c>
      <c r="I14" s="54">
        <v>510.49</v>
      </c>
      <c r="J14" s="54">
        <v>533.35</v>
      </c>
      <c r="K14" s="54">
        <v>555.91999999999996</v>
      </c>
      <c r="L14" s="54">
        <v>575.30999999999995</v>
      </c>
      <c r="M14" s="54">
        <v>598.02</v>
      </c>
      <c r="N14" s="54">
        <v>612.54</v>
      </c>
      <c r="O14" s="54">
        <v>624.98</v>
      </c>
      <c r="P14" s="54">
        <v>641.23</v>
      </c>
      <c r="Q14" s="54">
        <v>654.16</v>
      </c>
      <c r="R14" s="54">
        <v>663.69</v>
      </c>
      <c r="S14" s="54">
        <v>679.33</v>
      </c>
      <c r="T14" s="54">
        <v>688.96</v>
      </c>
      <c r="U14" s="54">
        <v>702</v>
      </c>
      <c r="V14" s="54">
        <v>712.8</v>
      </c>
      <c r="W14" s="54">
        <v>724.08</v>
      </c>
      <c r="X14" s="54">
        <v>746.22</v>
      </c>
      <c r="Y14" s="54">
        <v>767.66</v>
      </c>
      <c r="Z14" s="54">
        <v>783.8</v>
      </c>
      <c r="AA14" s="54">
        <v>807.37</v>
      </c>
      <c r="AB14" s="54">
        <v>827.12</v>
      </c>
    </row>
    <row r="15" spans="2:28" ht="15.75" x14ac:dyDescent="0.3">
      <c r="B15" s="7" t="s">
        <v>146</v>
      </c>
      <c r="C15" s="7" t="s">
        <v>160</v>
      </c>
      <c r="D15" s="54">
        <v>156.99</v>
      </c>
      <c r="E15" s="54">
        <v>160.06</v>
      </c>
      <c r="F15" s="54">
        <v>198.05</v>
      </c>
      <c r="G15" s="54">
        <v>200.52</v>
      </c>
      <c r="H15" s="54">
        <v>203.53</v>
      </c>
      <c r="I15" s="54">
        <v>210.18</v>
      </c>
      <c r="J15" s="54">
        <v>217.11</v>
      </c>
      <c r="K15" s="54">
        <v>225</v>
      </c>
      <c r="L15" s="54">
        <v>232.56</v>
      </c>
      <c r="M15" s="54">
        <v>394.96</v>
      </c>
      <c r="N15" s="54">
        <v>399.13</v>
      </c>
      <c r="O15" s="54">
        <v>407.56</v>
      </c>
      <c r="P15" s="54">
        <v>412.91</v>
      </c>
      <c r="Q15" s="54">
        <v>422.15</v>
      </c>
      <c r="R15" s="54">
        <v>432.92</v>
      </c>
      <c r="S15" s="54">
        <v>444.03</v>
      </c>
      <c r="T15" s="54">
        <v>450.42</v>
      </c>
      <c r="U15" s="54">
        <v>458.53</v>
      </c>
      <c r="V15" s="54">
        <v>469.26</v>
      </c>
      <c r="W15" s="54">
        <v>484.85</v>
      </c>
      <c r="X15" s="54">
        <v>498.75</v>
      </c>
      <c r="Y15" s="54">
        <v>511.97</v>
      </c>
      <c r="Z15" s="54">
        <v>526.41999999999996</v>
      </c>
      <c r="AA15" s="54">
        <v>537.48</v>
      </c>
      <c r="AB15" s="54">
        <v>540.42999999999995</v>
      </c>
    </row>
    <row r="16" spans="2:28" ht="15.75" x14ac:dyDescent="0.3">
      <c r="B16" s="7" t="s">
        <v>146</v>
      </c>
      <c r="C16" s="7" t="s">
        <v>161</v>
      </c>
      <c r="D16" s="54">
        <v>577.41</v>
      </c>
      <c r="E16" s="54">
        <v>585.52</v>
      </c>
      <c r="F16" s="54">
        <v>595.62</v>
      </c>
      <c r="G16" s="54">
        <v>604.95000000000005</v>
      </c>
      <c r="H16" s="54">
        <v>615.32000000000005</v>
      </c>
      <c r="I16" s="54">
        <v>636.12</v>
      </c>
      <c r="J16" s="54">
        <v>659.39</v>
      </c>
      <c r="K16" s="54">
        <v>686.19</v>
      </c>
      <c r="L16" s="54">
        <v>712.63</v>
      </c>
      <c r="M16" s="54">
        <v>739.95</v>
      </c>
      <c r="N16" s="54">
        <v>753.71</v>
      </c>
      <c r="O16" s="54">
        <v>765.29</v>
      </c>
      <c r="P16" s="54">
        <v>779</v>
      </c>
      <c r="Q16" s="54">
        <v>790.16</v>
      </c>
      <c r="R16" s="54">
        <v>804.81</v>
      </c>
      <c r="S16" s="54">
        <v>810.87</v>
      </c>
      <c r="T16" s="54">
        <v>821.25</v>
      </c>
      <c r="U16" s="54">
        <v>832.82</v>
      </c>
      <c r="V16" s="54">
        <v>847.07</v>
      </c>
      <c r="W16" s="54">
        <v>858.62</v>
      </c>
      <c r="X16" s="54">
        <v>871</v>
      </c>
      <c r="Y16" s="54">
        <v>884.71</v>
      </c>
      <c r="Z16" s="54">
        <v>896.16</v>
      </c>
      <c r="AA16" s="54">
        <v>913.15</v>
      </c>
      <c r="AB16" s="54">
        <v>918.29</v>
      </c>
    </row>
    <row r="17" spans="2:28" ht="15.75" x14ac:dyDescent="0.3">
      <c r="B17" s="7" t="s">
        <v>146</v>
      </c>
      <c r="C17" s="7" t="s">
        <v>162</v>
      </c>
      <c r="D17" s="54">
        <v>31.4</v>
      </c>
      <c r="E17" s="54">
        <v>31.78</v>
      </c>
      <c r="F17" s="54">
        <v>32.200000000000003</v>
      </c>
      <c r="G17" s="54">
        <v>32.56</v>
      </c>
      <c r="H17" s="54">
        <v>33.020000000000003</v>
      </c>
      <c r="I17" s="54">
        <v>34.08</v>
      </c>
      <c r="J17" s="54">
        <v>35.299999999999997</v>
      </c>
      <c r="K17" s="54">
        <v>36.86</v>
      </c>
      <c r="L17" s="54">
        <v>38.520000000000003</v>
      </c>
      <c r="M17" s="54">
        <v>40.25</v>
      </c>
      <c r="N17" s="54">
        <v>41.06</v>
      </c>
      <c r="O17" s="54">
        <v>41.73</v>
      </c>
      <c r="P17" s="54">
        <v>42.35</v>
      </c>
      <c r="Q17" s="54">
        <v>42.98</v>
      </c>
      <c r="R17" s="54">
        <v>43.55</v>
      </c>
      <c r="S17" s="54">
        <v>44.39</v>
      </c>
      <c r="T17" s="54">
        <v>45.02</v>
      </c>
      <c r="U17" s="54">
        <v>45.76</v>
      </c>
      <c r="V17" s="54">
        <v>47</v>
      </c>
      <c r="W17" s="54">
        <v>48.43</v>
      </c>
      <c r="X17" s="54">
        <v>49.6</v>
      </c>
      <c r="Y17" s="54">
        <v>51.22</v>
      </c>
      <c r="Z17" s="54">
        <v>52.79</v>
      </c>
      <c r="AA17" s="54">
        <v>54.19</v>
      </c>
      <c r="AB17" s="54">
        <v>55.5</v>
      </c>
    </row>
    <row r="18" spans="2:28" ht="15.75" x14ac:dyDescent="0.3">
      <c r="B18" s="7" t="s">
        <v>146</v>
      </c>
      <c r="C18" s="7" t="s">
        <v>163</v>
      </c>
      <c r="D18" s="54">
        <v>867.09</v>
      </c>
      <c r="E18" s="54">
        <v>876.94</v>
      </c>
      <c r="F18" s="54">
        <v>891.12</v>
      </c>
      <c r="G18" s="54">
        <v>902.99</v>
      </c>
      <c r="H18" s="54">
        <v>919.51</v>
      </c>
      <c r="I18" s="54">
        <v>955.41</v>
      </c>
      <c r="J18" s="54">
        <v>985.03</v>
      </c>
      <c r="K18" s="54">
        <v>1039.3399999999999</v>
      </c>
      <c r="L18" s="54">
        <v>1088.55</v>
      </c>
      <c r="M18" s="54">
        <v>1132.21</v>
      </c>
      <c r="N18" s="54">
        <v>1157.53</v>
      </c>
      <c r="O18" s="54">
        <v>1179.6300000000001</v>
      </c>
      <c r="P18" s="54">
        <v>1196.23</v>
      </c>
      <c r="Q18" s="54">
        <v>1211.1600000000001</v>
      </c>
      <c r="R18" s="54">
        <v>1230.33</v>
      </c>
      <c r="S18" s="54">
        <v>1232.97</v>
      </c>
      <c r="T18" s="54">
        <v>1244.21</v>
      </c>
      <c r="U18" s="54">
        <v>1257.74</v>
      </c>
      <c r="V18" s="54">
        <v>1279.57</v>
      </c>
      <c r="W18" s="54">
        <v>1290.24</v>
      </c>
      <c r="X18" s="54">
        <v>1304.79</v>
      </c>
      <c r="Y18" s="54">
        <v>1324.61</v>
      </c>
      <c r="Z18" s="54">
        <v>1322.38</v>
      </c>
      <c r="AA18" s="54">
        <v>1345.15</v>
      </c>
      <c r="AB18" s="54">
        <v>1344.9</v>
      </c>
    </row>
    <row r="19" spans="2:28" ht="15.75" x14ac:dyDescent="0.3">
      <c r="B19" s="7" t="s">
        <v>146</v>
      </c>
      <c r="C19" s="7" t="s">
        <v>164</v>
      </c>
      <c r="D19" s="54">
        <v>353.14</v>
      </c>
      <c r="E19" s="54">
        <v>354.92</v>
      </c>
      <c r="F19" s="54">
        <v>357.94</v>
      </c>
      <c r="G19" s="54">
        <v>363.5</v>
      </c>
      <c r="H19" s="54">
        <v>371.2</v>
      </c>
      <c r="I19" s="54">
        <v>397.39</v>
      </c>
      <c r="J19" s="54">
        <v>415.84</v>
      </c>
      <c r="K19" s="54">
        <v>434.33</v>
      </c>
      <c r="L19" s="54">
        <v>454.61</v>
      </c>
      <c r="M19" s="54">
        <v>476.12</v>
      </c>
      <c r="N19" s="54">
        <v>493.85</v>
      </c>
      <c r="O19" s="54">
        <v>502.98</v>
      </c>
      <c r="P19" s="54">
        <v>513.24</v>
      </c>
      <c r="Q19" s="54">
        <v>523.65</v>
      </c>
      <c r="R19" s="54">
        <v>534.87</v>
      </c>
      <c r="S19" s="54">
        <v>546.63</v>
      </c>
      <c r="T19" s="54">
        <v>555.54</v>
      </c>
      <c r="U19" s="54">
        <v>560.14</v>
      </c>
      <c r="V19" s="54">
        <v>570.64</v>
      </c>
      <c r="W19" s="54">
        <v>576.35</v>
      </c>
      <c r="X19" s="54">
        <v>592.07000000000005</v>
      </c>
      <c r="Y19" s="54">
        <v>597.07000000000005</v>
      </c>
      <c r="Z19" s="54">
        <v>593.67999999999995</v>
      </c>
      <c r="AA19" s="54">
        <v>609.70000000000005</v>
      </c>
      <c r="AB19" s="54">
        <v>619.4</v>
      </c>
    </row>
    <row r="20" spans="2:28" ht="15.75" x14ac:dyDescent="0.3">
      <c r="B20" s="7" t="s">
        <v>146</v>
      </c>
      <c r="C20" s="7" t="s">
        <v>165</v>
      </c>
      <c r="D20" s="54">
        <v>1003.31</v>
      </c>
      <c r="E20" s="54">
        <v>1018.66</v>
      </c>
      <c r="F20" s="54">
        <v>1042.51</v>
      </c>
      <c r="G20" s="54">
        <v>1051.9000000000001</v>
      </c>
      <c r="H20" s="54">
        <v>1067.8800000000001</v>
      </c>
      <c r="I20" s="54">
        <v>1104.04</v>
      </c>
      <c r="J20" s="54">
        <v>1134.69</v>
      </c>
      <c r="K20" s="54">
        <v>1178.73</v>
      </c>
      <c r="L20" s="54">
        <v>1224.3699999999999</v>
      </c>
      <c r="M20" s="54">
        <v>1272.25</v>
      </c>
      <c r="N20" s="54">
        <v>1301.97</v>
      </c>
      <c r="O20" s="54">
        <v>1326.35</v>
      </c>
      <c r="P20" s="54">
        <v>1343.91</v>
      </c>
      <c r="Q20" s="54">
        <v>1364.9</v>
      </c>
      <c r="R20" s="54">
        <v>1439.16</v>
      </c>
      <c r="S20" s="54">
        <v>1511.56</v>
      </c>
      <c r="T20" s="54">
        <v>1579.91</v>
      </c>
      <c r="U20" s="54">
        <v>1644.2</v>
      </c>
      <c r="V20" s="54">
        <v>1723.13</v>
      </c>
      <c r="W20" s="54">
        <v>1751.54</v>
      </c>
      <c r="X20" s="54">
        <v>1792.42</v>
      </c>
      <c r="Y20" s="54">
        <v>1815.52</v>
      </c>
      <c r="Z20" s="54">
        <v>1831.26</v>
      </c>
      <c r="AA20" s="54">
        <v>1873.73</v>
      </c>
      <c r="AB20" s="54">
        <v>1901.46</v>
      </c>
    </row>
    <row r="21" spans="2:28" ht="15.75" x14ac:dyDescent="0.3">
      <c r="B21" s="7" t="s">
        <v>146</v>
      </c>
      <c r="C21" s="7" t="s">
        <v>166</v>
      </c>
      <c r="D21" s="54">
        <v>249.3</v>
      </c>
      <c r="E21" s="54">
        <v>252.15</v>
      </c>
      <c r="F21" s="54">
        <v>256.18</v>
      </c>
      <c r="G21" s="54">
        <v>260.58999999999997</v>
      </c>
      <c r="H21" s="54">
        <v>261.99</v>
      </c>
      <c r="I21" s="54">
        <v>267.16000000000003</v>
      </c>
      <c r="J21" s="54">
        <v>270.82</v>
      </c>
      <c r="K21" s="54">
        <v>277.23</v>
      </c>
      <c r="L21" s="54">
        <v>282.14999999999998</v>
      </c>
      <c r="M21" s="54">
        <v>285.70999999999998</v>
      </c>
      <c r="N21" s="54">
        <v>288.81</v>
      </c>
      <c r="O21" s="54">
        <v>293.76</v>
      </c>
      <c r="P21" s="54">
        <v>342.7</v>
      </c>
      <c r="Q21" s="54">
        <v>423.01</v>
      </c>
      <c r="R21" s="54">
        <v>452.81</v>
      </c>
      <c r="S21" s="54">
        <v>483.04</v>
      </c>
      <c r="T21" s="54">
        <v>510.45</v>
      </c>
      <c r="U21" s="54">
        <v>540.39</v>
      </c>
      <c r="V21" s="54">
        <v>547.29</v>
      </c>
      <c r="W21" s="54">
        <v>554.89</v>
      </c>
      <c r="X21" s="54">
        <v>565.46</v>
      </c>
      <c r="Y21" s="54">
        <v>573.39</v>
      </c>
      <c r="Z21" s="54">
        <v>581.73</v>
      </c>
      <c r="AA21" s="54">
        <v>591.82000000000005</v>
      </c>
      <c r="AB21" s="54">
        <v>599.74</v>
      </c>
    </row>
    <row r="22" spans="2:28" ht="15.75" x14ac:dyDescent="0.3">
      <c r="B22" s="7" t="s">
        <v>146</v>
      </c>
      <c r="C22" s="7" t="s">
        <v>167</v>
      </c>
      <c r="D22" s="54">
        <v>10.48</v>
      </c>
      <c r="E22" s="54">
        <v>10.63</v>
      </c>
      <c r="F22" s="54">
        <v>10.84</v>
      </c>
      <c r="G22" s="54">
        <v>11.03</v>
      </c>
      <c r="H22" s="54">
        <v>11.27</v>
      </c>
      <c r="I22" s="54">
        <v>12</v>
      </c>
      <c r="J22" s="54">
        <v>12.64</v>
      </c>
      <c r="K22" s="54">
        <v>13.57</v>
      </c>
      <c r="L22" s="54">
        <v>14.58</v>
      </c>
      <c r="M22" s="54">
        <v>15.55</v>
      </c>
      <c r="N22" s="54">
        <v>15.94</v>
      </c>
      <c r="O22" s="54">
        <v>16.329999999999998</v>
      </c>
      <c r="P22" s="54">
        <v>16.53</v>
      </c>
      <c r="Q22" s="54">
        <v>16.89</v>
      </c>
      <c r="R22" s="54">
        <v>17.170000000000002</v>
      </c>
      <c r="S22" s="54">
        <v>17.75</v>
      </c>
      <c r="T22" s="54">
        <v>18.239999999999998</v>
      </c>
      <c r="U22" s="54">
        <v>18.02</v>
      </c>
      <c r="V22" s="54">
        <v>18.38</v>
      </c>
      <c r="W22" s="54">
        <v>18.489999999999998</v>
      </c>
      <c r="X22" s="54">
        <v>18.600000000000001</v>
      </c>
      <c r="Y22" s="54">
        <v>18.98</v>
      </c>
      <c r="Z22" s="54">
        <v>19.11</v>
      </c>
      <c r="AA22" s="54">
        <v>19.57</v>
      </c>
      <c r="AB22" s="54">
        <v>19.75</v>
      </c>
    </row>
    <row r="23" spans="2:28" ht="15.75" x14ac:dyDescent="0.3">
      <c r="B23" s="7" t="s">
        <v>146</v>
      </c>
      <c r="C23" s="7" t="s">
        <v>168</v>
      </c>
      <c r="D23" s="54">
        <v>421.76</v>
      </c>
      <c r="E23" s="54">
        <v>520.38</v>
      </c>
      <c r="F23" s="54">
        <v>531.82000000000005</v>
      </c>
      <c r="G23" s="54">
        <v>543.20000000000005</v>
      </c>
      <c r="H23" s="54">
        <v>555.65</v>
      </c>
      <c r="I23" s="54">
        <v>602.34</v>
      </c>
      <c r="J23" s="54">
        <v>644.73</v>
      </c>
      <c r="K23" s="54">
        <v>695.79</v>
      </c>
      <c r="L23" s="54">
        <v>749.28</v>
      </c>
      <c r="M23" s="54">
        <v>794.12</v>
      </c>
      <c r="N23" s="54">
        <v>812</v>
      </c>
      <c r="O23" s="54">
        <v>829.25</v>
      </c>
      <c r="P23" s="54">
        <v>848.95</v>
      </c>
      <c r="Q23" s="54">
        <v>943.82</v>
      </c>
      <c r="R23" s="54">
        <v>963.54</v>
      </c>
      <c r="S23" s="54">
        <v>977.12</v>
      </c>
      <c r="T23" s="54">
        <v>988.95</v>
      </c>
      <c r="U23" s="54">
        <v>1007.82</v>
      </c>
      <c r="V23" s="54">
        <v>1030.81</v>
      </c>
      <c r="W23" s="54">
        <v>1041.48</v>
      </c>
      <c r="X23" s="54">
        <v>1048.3399999999999</v>
      </c>
      <c r="Y23" s="54">
        <v>1071.3</v>
      </c>
      <c r="Z23" s="54">
        <v>1087.3499999999999</v>
      </c>
      <c r="AA23" s="54">
        <v>1113.51</v>
      </c>
      <c r="AB23" s="54">
        <v>1112.4100000000001</v>
      </c>
    </row>
    <row r="24" spans="2:28" ht="15.75" x14ac:dyDescent="0.3">
      <c r="B24" s="7" t="s">
        <v>146</v>
      </c>
      <c r="C24" s="7" t="s">
        <v>169</v>
      </c>
      <c r="D24" s="54">
        <v>108.78</v>
      </c>
      <c r="E24" s="54">
        <v>198.85</v>
      </c>
      <c r="F24" s="54">
        <v>226.02</v>
      </c>
      <c r="G24" s="54">
        <v>240.4</v>
      </c>
      <c r="H24" s="54">
        <v>245.42</v>
      </c>
      <c r="I24" s="54">
        <v>270.33999999999997</v>
      </c>
      <c r="J24" s="54">
        <v>275.83999999999997</v>
      </c>
      <c r="K24" s="54">
        <v>284.16000000000003</v>
      </c>
      <c r="L24" s="54">
        <v>293.61</v>
      </c>
      <c r="M24" s="54">
        <v>301.94</v>
      </c>
      <c r="N24" s="54">
        <v>305.64</v>
      </c>
      <c r="O24" s="54">
        <v>309.31</v>
      </c>
      <c r="P24" s="54">
        <v>311.58</v>
      </c>
      <c r="Q24" s="54">
        <v>314.92</v>
      </c>
      <c r="R24" s="54">
        <v>316.48</v>
      </c>
      <c r="S24" s="54">
        <v>321.82</v>
      </c>
      <c r="T24" s="54">
        <v>326.83999999999997</v>
      </c>
      <c r="U24" s="54">
        <v>327.19</v>
      </c>
      <c r="V24" s="54">
        <v>329.85</v>
      </c>
      <c r="W24" s="54">
        <v>331.67</v>
      </c>
      <c r="X24" s="54">
        <v>332.92</v>
      </c>
      <c r="Y24" s="54">
        <v>336.41</v>
      </c>
      <c r="Z24" s="54">
        <v>337.88</v>
      </c>
      <c r="AA24" s="54">
        <v>342.26</v>
      </c>
      <c r="AB24" s="54">
        <v>344.68</v>
      </c>
    </row>
    <row r="25" spans="2:28" ht="15.75" x14ac:dyDescent="0.3">
      <c r="B25" s="7" t="s">
        <v>146</v>
      </c>
      <c r="C25" s="7" t="s">
        <v>170</v>
      </c>
      <c r="D25" s="54">
        <v>21.02</v>
      </c>
      <c r="E25" s="54">
        <v>21.35</v>
      </c>
      <c r="F25" s="54">
        <v>21.65</v>
      </c>
      <c r="G25" s="54">
        <v>21.99</v>
      </c>
      <c r="H25" s="54">
        <v>22.41</v>
      </c>
      <c r="I25" s="54">
        <v>23.44</v>
      </c>
      <c r="J25" s="54">
        <v>24.66</v>
      </c>
      <c r="K25" s="54">
        <v>26.2</v>
      </c>
      <c r="L25" s="54">
        <v>27.65</v>
      </c>
      <c r="M25" s="54">
        <v>29.24</v>
      </c>
      <c r="N25" s="54">
        <v>29.75</v>
      </c>
      <c r="O25" s="54">
        <v>30.4</v>
      </c>
      <c r="P25" s="54">
        <v>30.77</v>
      </c>
      <c r="Q25" s="54">
        <v>31.26</v>
      </c>
      <c r="R25" s="54">
        <v>31.75</v>
      </c>
      <c r="S25" s="54">
        <v>32.43</v>
      </c>
      <c r="T25" s="54">
        <v>32.700000000000003</v>
      </c>
      <c r="U25" s="54">
        <v>33.049999999999997</v>
      </c>
      <c r="V25" s="54">
        <v>33.83</v>
      </c>
      <c r="W25" s="54">
        <v>34.75</v>
      </c>
      <c r="X25" s="54">
        <v>35.58</v>
      </c>
      <c r="Y25" s="54">
        <v>36.85</v>
      </c>
      <c r="Z25" s="54">
        <v>37.93</v>
      </c>
      <c r="AA25" s="54">
        <v>38.840000000000003</v>
      </c>
      <c r="AB25" s="54">
        <v>39.700000000000003</v>
      </c>
    </row>
    <row r="26" spans="2:28" ht="15.75" x14ac:dyDescent="0.3">
      <c r="B26" s="7" t="s">
        <v>146</v>
      </c>
      <c r="C26" s="7" t="s">
        <v>171</v>
      </c>
      <c r="D26" s="54">
        <v>64.67</v>
      </c>
      <c r="E26" s="54">
        <v>65.72</v>
      </c>
      <c r="F26" s="54">
        <v>66.75</v>
      </c>
      <c r="G26" s="54">
        <v>67.709999999999994</v>
      </c>
      <c r="H26" s="54">
        <v>69</v>
      </c>
      <c r="I26" s="54">
        <v>72.319999999999993</v>
      </c>
      <c r="J26" s="54">
        <v>75.989999999999995</v>
      </c>
      <c r="K26" s="54">
        <v>80.73</v>
      </c>
      <c r="L26" s="54">
        <v>85.25</v>
      </c>
      <c r="M26" s="54">
        <v>90.26</v>
      </c>
      <c r="N26" s="54">
        <v>92.54</v>
      </c>
      <c r="O26" s="54">
        <v>94.85</v>
      </c>
      <c r="P26" s="54">
        <v>96.16</v>
      </c>
      <c r="Q26" s="54">
        <v>97.76</v>
      </c>
      <c r="R26" s="54">
        <v>99.43</v>
      </c>
      <c r="S26" s="54">
        <v>100.91</v>
      </c>
      <c r="T26" s="54">
        <v>101.86</v>
      </c>
      <c r="U26" s="54">
        <v>102.96</v>
      </c>
      <c r="V26" s="54">
        <v>105.46</v>
      </c>
      <c r="W26" s="54">
        <v>108.13</v>
      </c>
      <c r="X26" s="54">
        <v>110.56</v>
      </c>
      <c r="Y26" s="54">
        <v>114.82</v>
      </c>
      <c r="Z26" s="54">
        <v>117.97</v>
      </c>
      <c r="AA26" s="54">
        <v>121.08</v>
      </c>
      <c r="AB26" s="54">
        <v>123.41</v>
      </c>
    </row>
    <row r="27" spans="2:28" ht="15.75" x14ac:dyDescent="0.3">
      <c r="B27" s="7" t="s">
        <v>146</v>
      </c>
      <c r="C27" s="7" t="s">
        <v>172</v>
      </c>
      <c r="D27" s="54">
        <v>280.52</v>
      </c>
      <c r="E27" s="54">
        <v>285.73</v>
      </c>
      <c r="F27" s="54">
        <v>288.93</v>
      </c>
      <c r="G27" s="54">
        <v>293.10000000000002</v>
      </c>
      <c r="H27" s="54">
        <v>299.13</v>
      </c>
      <c r="I27" s="54">
        <v>315.58</v>
      </c>
      <c r="J27" s="54">
        <v>331.37</v>
      </c>
      <c r="K27" s="54">
        <v>347.13</v>
      </c>
      <c r="L27" s="54">
        <v>362.35</v>
      </c>
      <c r="M27" s="54">
        <v>381.38</v>
      </c>
      <c r="N27" s="54">
        <v>391.52</v>
      </c>
      <c r="O27" s="54">
        <v>398.86</v>
      </c>
      <c r="P27" s="54">
        <v>404.95</v>
      </c>
      <c r="Q27" s="54">
        <v>411.07</v>
      </c>
      <c r="R27" s="54">
        <v>423.34</v>
      </c>
      <c r="S27" s="54">
        <v>431.19</v>
      </c>
      <c r="T27" s="54">
        <v>438.74</v>
      </c>
      <c r="U27" s="54">
        <v>444.19</v>
      </c>
      <c r="V27" s="54">
        <v>452.69</v>
      </c>
      <c r="W27" s="54">
        <v>460.44</v>
      </c>
      <c r="X27" s="54">
        <v>470.38</v>
      </c>
      <c r="Y27" s="54">
        <v>474.5</v>
      </c>
      <c r="Z27" s="54">
        <v>479.02</v>
      </c>
      <c r="AA27" s="54">
        <v>494.01</v>
      </c>
      <c r="AB27" s="54">
        <v>504.4</v>
      </c>
    </row>
    <row r="28" spans="2:28" ht="15.75" x14ac:dyDescent="0.3">
      <c r="B28" s="7" t="s">
        <v>146</v>
      </c>
      <c r="C28" s="7" t="s">
        <v>173</v>
      </c>
      <c r="D28" s="54">
        <v>27.37</v>
      </c>
      <c r="E28" s="54">
        <v>27.89</v>
      </c>
      <c r="F28" s="54">
        <v>28.32</v>
      </c>
      <c r="G28" s="54">
        <v>28.82</v>
      </c>
      <c r="H28" s="54">
        <v>29.56</v>
      </c>
      <c r="I28" s="54">
        <v>31.1</v>
      </c>
      <c r="J28" s="54">
        <v>32.78</v>
      </c>
      <c r="K28" s="54">
        <v>35.090000000000003</v>
      </c>
      <c r="L28" s="54">
        <v>37.15</v>
      </c>
      <c r="M28" s="54">
        <v>39.4</v>
      </c>
      <c r="N28" s="54">
        <v>40.479999999999997</v>
      </c>
      <c r="O28" s="54">
        <v>41.51</v>
      </c>
      <c r="P28" s="54">
        <v>42.26</v>
      </c>
      <c r="Q28" s="54">
        <v>42.86</v>
      </c>
      <c r="R28" s="54">
        <v>43.76</v>
      </c>
      <c r="S28" s="54">
        <v>44.48</v>
      </c>
      <c r="T28" s="54">
        <v>44.64</v>
      </c>
      <c r="U28" s="54">
        <v>45.38</v>
      </c>
      <c r="V28" s="54">
        <v>46.8</v>
      </c>
      <c r="W28" s="54">
        <v>48.48</v>
      </c>
      <c r="X28" s="54">
        <v>49.71</v>
      </c>
      <c r="Y28" s="54">
        <v>51.5</v>
      </c>
      <c r="Z28" s="54">
        <v>53.13</v>
      </c>
      <c r="AA28" s="54">
        <v>54.56</v>
      </c>
      <c r="AB28" s="54">
        <v>56</v>
      </c>
    </row>
    <row r="29" spans="2:28" ht="15.75" x14ac:dyDescent="0.3">
      <c r="B29" s="7" t="s">
        <v>146</v>
      </c>
      <c r="C29" s="7" t="s">
        <v>174</v>
      </c>
      <c r="D29" s="54">
        <v>424.48</v>
      </c>
      <c r="E29" s="54">
        <v>431.22</v>
      </c>
      <c r="F29" s="54">
        <v>468.55</v>
      </c>
      <c r="G29" s="54">
        <v>472.54</v>
      </c>
      <c r="H29" s="54">
        <v>478.64</v>
      </c>
      <c r="I29" s="54">
        <v>488.16</v>
      </c>
      <c r="J29" s="54">
        <v>498</v>
      </c>
      <c r="K29" s="54">
        <v>508.11</v>
      </c>
      <c r="L29" s="54">
        <v>515.77</v>
      </c>
      <c r="M29" s="54">
        <v>520.45000000000005</v>
      </c>
      <c r="N29" s="54">
        <v>530.04999999999995</v>
      </c>
      <c r="O29" s="54">
        <v>538.14</v>
      </c>
      <c r="P29" s="54">
        <v>580.79999999999995</v>
      </c>
      <c r="Q29" s="54">
        <v>626.29</v>
      </c>
      <c r="R29" s="54">
        <v>676.98</v>
      </c>
      <c r="S29" s="54">
        <v>691.11</v>
      </c>
      <c r="T29" s="54">
        <v>703.21</v>
      </c>
      <c r="U29" s="54">
        <v>710.54</v>
      </c>
      <c r="V29" s="54">
        <v>720.51</v>
      </c>
      <c r="W29" s="54">
        <v>729.28</v>
      </c>
      <c r="X29" s="54">
        <v>985.3</v>
      </c>
      <c r="Y29" s="54">
        <v>1008.43</v>
      </c>
      <c r="Z29" s="54">
        <v>1020.69</v>
      </c>
      <c r="AA29" s="54">
        <v>1037.81</v>
      </c>
      <c r="AB29" s="54">
        <v>1061.17</v>
      </c>
    </row>
    <row r="30" spans="2:28" ht="15.75" x14ac:dyDescent="0.3">
      <c r="B30" s="7" t="s">
        <v>146</v>
      </c>
      <c r="C30" s="7" t="s">
        <v>175</v>
      </c>
      <c r="D30" s="54">
        <v>139.08000000000001</v>
      </c>
      <c r="E30" s="54">
        <v>129.49</v>
      </c>
      <c r="F30" s="54">
        <v>129.06</v>
      </c>
      <c r="G30" s="54">
        <v>130.58000000000001</v>
      </c>
      <c r="H30" s="54">
        <v>130.18</v>
      </c>
      <c r="I30" s="54">
        <v>131.02000000000001</v>
      </c>
      <c r="J30" s="54">
        <v>131.91999999999999</v>
      </c>
      <c r="K30" s="54">
        <v>132.51</v>
      </c>
      <c r="L30" s="54">
        <v>134.24</v>
      </c>
      <c r="M30" s="54">
        <v>135.5</v>
      </c>
      <c r="N30" s="54">
        <v>136.16999999999999</v>
      </c>
      <c r="O30" s="54">
        <v>137.72999999999999</v>
      </c>
      <c r="P30" s="54">
        <v>138.84</v>
      </c>
      <c r="Q30" s="54">
        <v>140.84</v>
      </c>
      <c r="R30" s="54">
        <v>141.53</v>
      </c>
      <c r="S30" s="54">
        <v>145.24</v>
      </c>
      <c r="T30" s="54">
        <v>149.93</v>
      </c>
      <c r="U30" s="54">
        <v>152.46</v>
      </c>
      <c r="V30" s="54">
        <v>155.81</v>
      </c>
      <c r="W30" s="54">
        <v>160.62</v>
      </c>
      <c r="X30" s="54">
        <v>166.52</v>
      </c>
      <c r="Y30" s="54">
        <v>174.4</v>
      </c>
      <c r="Z30" s="54">
        <v>180.43</v>
      </c>
      <c r="AA30" s="54">
        <v>188.36</v>
      </c>
      <c r="AB30" s="54">
        <v>195.05</v>
      </c>
    </row>
    <row r="31" spans="2:28" ht="15.75" x14ac:dyDescent="0.3">
      <c r="B31" s="7" t="s">
        <v>146</v>
      </c>
      <c r="C31" s="7" t="s">
        <v>176</v>
      </c>
      <c r="D31" s="54">
        <v>149.08000000000001</v>
      </c>
      <c r="E31" s="54">
        <v>149.94999999999999</v>
      </c>
      <c r="F31" s="54">
        <v>150.97999999999999</v>
      </c>
      <c r="G31" s="54">
        <v>152.16999999999999</v>
      </c>
      <c r="H31" s="54">
        <v>151.88</v>
      </c>
      <c r="I31" s="54">
        <v>153.36000000000001</v>
      </c>
      <c r="J31" s="54">
        <v>154.12</v>
      </c>
      <c r="K31" s="54">
        <v>155.32</v>
      </c>
      <c r="L31" s="54">
        <v>155.06</v>
      </c>
      <c r="M31" s="54">
        <v>156.02000000000001</v>
      </c>
      <c r="N31" s="54">
        <v>157.36000000000001</v>
      </c>
      <c r="O31" s="54">
        <v>160.01</v>
      </c>
      <c r="P31" s="54">
        <v>162.65</v>
      </c>
      <c r="Q31" s="54">
        <v>163.68</v>
      </c>
      <c r="R31" s="54">
        <v>165.41</v>
      </c>
      <c r="S31" s="54">
        <v>169.87</v>
      </c>
      <c r="T31" s="54">
        <v>174.67</v>
      </c>
      <c r="U31" s="54">
        <v>180.1</v>
      </c>
      <c r="V31" s="54">
        <v>185.55</v>
      </c>
      <c r="W31" s="54">
        <v>189.83</v>
      </c>
      <c r="X31" s="54">
        <v>200.14</v>
      </c>
      <c r="Y31" s="54">
        <v>208.8</v>
      </c>
      <c r="Z31" s="54">
        <v>219.02</v>
      </c>
      <c r="AA31" s="54">
        <v>227.69</v>
      </c>
      <c r="AB31" s="54">
        <v>236.49</v>
      </c>
    </row>
    <row r="32" spans="2:28" ht="15.75" x14ac:dyDescent="0.3">
      <c r="B32" s="7" t="s">
        <v>147</v>
      </c>
      <c r="C32" s="7" t="s">
        <v>153</v>
      </c>
      <c r="D32" s="54">
        <v>213.1</v>
      </c>
      <c r="E32" s="54">
        <v>219.77</v>
      </c>
      <c r="F32" s="54">
        <v>233.17</v>
      </c>
      <c r="G32" s="54">
        <v>243.48</v>
      </c>
      <c r="H32" s="54">
        <v>255.44</v>
      </c>
      <c r="I32" s="54">
        <v>283.68</v>
      </c>
      <c r="J32" s="54">
        <v>297.23</v>
      </c>
      <c r="K32" s="54">
        <v>323.77999999999997</v>
      </c>
      <c r="L32" s="54">
        <v>350</v>
      </c>
      <c r="M32" s="54">
        <v>373.05</v>
      </c>
      <c r="N32" s="54">
        <v>390.52</v>
      </c>
      <c r="O32" s="54">
        <v>403.77</v>
      </c>
      <c r="P32" s="54">
        <v>415.54</v>
      </c>
      <c r="Q32" s="54">
        <v>429.15</v>
      </c>
      <c r="R32" s="54">
        <v>435.69</v>
      </c>
      <c r="S32" s="54">
        <v>436.82</v>
      </c>
      <c r="T32" s="54">
        <v>446.7</v>
      </c>
      <c r="U32" s="54">
        <v>448.53</v>
      </c>
      <c r="V32" s="54">
        <v>435.58</v>
      </c>
      <c r="W32" s="54">
        <v>439.68</v>
      </c>
      <c r="X32" s="54">
        <v>455.13</v>
      </c>
      <c r="Y32" s="54">
        <v>465.22</v>
      </c>
      <c r="Z32" s="54">
        <v>486.16</v>
      </c>
      <c r="AA32" s="54">
        <v>514.53</v>
      </c>
      <c r="AB32" s="54">
        <v>527.26</v>
      </c>
    </row>
    <row r="33" spans="2:28" ht="15.75" x14ac:dyDescent="0.3">
      <c r="B33" s="7" t="s">
        <v>147</v>
      </c>
      <c r="C33" s="7" t="s">
        <v>154</v>
      </c>
      <c r="D33" s="54">
        <v>53.78</v>
      </c>
      <c r="E33" s="54">
        <v>54.49</v>
      </c>
      <c r="F33" s="54">
        <v>55.31</v>
      </c>
      <c r="G33" s="54">
        <v>56.42</v>
      </c>
      <c r="H33" s="54">
        <v>57.41</v>
      </c>
      <c r="I33" s="54">
        <v>59.55</v>
      </c>
      <c r="J33" s="54">
        <v>62.42</v>
      </c>
      <c r="K33" s="54">
        <v>65.180000000000007</v>
      </c>
      <c r="L33" s="54">
        <v>114.06</v>
      </c>
      <c r="M33" s="54">
        <v>116.58</v>
      </c>
      <c r="N33" s="54">
        <v>118.11</v>
      </c>
      <c r="O33" s="54">
        <v>120.41</v>
      </c>
      <c r="P33" s="54">
        <v>122.53</v>
      </c>
      <c r="Q33" s="54">
        <v>125.46</v>
      </c>
      <c r="R33" s="54">
        <v>128.19</v>
      </c>
      <c r="S33" s="54">
        <v>130.24</v>
      </c>
      <c r="T33" s="54">
        <v>132.11000000000001</v>
      </c>
      <c r="U33" s="54">
        <v>134.94</v>
      </c>
      <c r="V33" s="54">
        <v>136.49</v>
      </c>
      <c r="W33" s="54">
        <v>139.55000000000001</v>
      </c>
      <c r="X33" s="54">
        <v>141.88999999999999</v>
      </c>
      <c r="Y33" s="54">
        <v>145.12</v>
      </c>
      <c r="Z33" s="54">
        <v>146.97999999999999</v>
      </c>
      <c r="AA33" s="54">
        <v>150.59</v>
      </c>
      <c r="AB33" s="54">
        <v>153.21</v>
      </c>
    </row>
    <row r="34" spans="2:28" ht="15.75" x14ac:dyDescent="0.3">
      <c r="B34" s="7" t="s">
        <v>147</v>
      </c>
      <c r="C34" s="7" t="s">
        <v>155</v>
      </c>
      <c r="D34" s="54">
        <v>192.02</v>
      </c>
      <c r="E34" s="54">
        <v>195.24</v>
      </c>
      <c r="F34" s="54">
        <v>199.63</v>
      </c>
      <c r="G34" s="54">
        <v>202.2</v>
      </c>
      <c r="H34" s="54">
        <v>205.56</v>
      </c>
      <c r="I34" s="54">
        <v>212.45</v>
      </c>
      <c r="J34" s="54">
        <v>218.85</v>
      </c>
      <c r="K34" s="54">
        <v>226.18</v>
      </c>
      <c r="L34" s="54">
        <v>234.1</v>
      </c>
      <c r="M34" s="54">
        <v>241.49</v>
      </c>
      <c r="N34" s="54">
        <v>249.66</v>
      </c>
      <c r="O34" s="54">
        <v>291.95</v>
      </c>
      <c r="P34" s="54">
        <v>335.56</v>
      </c>
      <c r="Q34" s="54">
        <v>377.93</v>
      </c>
      <c r="R34" s="54">
        <v>418.63</v>
      </c>
      <c r="S34" s="54">
        <v>426.54</v>
      </c>
      <c r="T34" s="54">
        <v>474.07</v>
      </c>
      <c r="U34" s="54">
        <v>565.87</v>
      </c>
      <c r="V34" s="54">
        <v>699.76</v>
      </c>
      <c r="W34" s="54">
        <v>872.97</v>
      </c>
      <c r="X34" s="54">
        <v>1009.22</v>
      </c>
      <c r="Y34" s="54">
        <v>1103.6600000000001</v>
      </c>
      <c r="Z34" s="54">
        <v>1156.32</v>
      </c>
      <c r="AA34" s="54">
        <v>1169.32</v>
      </c>
      <c r="AB34" s="54">
        <v>1180.1400000000001</v>
      </c>
    </row>
    <row r="35" spans="2:28" ht="15.75" x14ac:dyDescent="0.3">
      <c r="B35" s="7" t="s">
        <v>147</v>
      </c>
      <c r="C35" s="7" t="s">
        <v>156</v>
      </c>
      <c r="D35" s="54">
        <v>267.75</v>
      </c>
      <c r="E35" s="54">
        <v>321.99</v>
      </c>
      <c r="F35" s="54">
        <v>331.26</v>
      </c>
      <c r="G35" s="54">
        <v>339.86</v>
      </c>
      <c r="H35" s="54">
        <v>349.5</v>
      </c>
      <c r="I35" s="54">
        <v>417.52</v>
      </c>
      <c r="J35" s="54">
        <v>424.64</v>
      </c>
      <c r="K35" s="54">
        <v>437.03</v>
      </c>
      <c r="L35" s="54">
        <v>447.89</v>
      </c>
      <c r="M35" s="54">
        <v>462.79</v>
      </c>
      <c r="N35" s="54">
        <v>475.56</v>
      </c>
      <c r="O35" s="54">
        <v>488.42</v>
      </c>
      <c r="P35" s="54">
        <v>496.39</v>
      </c>
      <c r="Q35" s="54">
        <v>508.75</v>
      </c>
      <c r="R35" s="54">
        <v>515.25</v>
      </c>
      <c r="S35" s="54">
        <v>516.34</v>
      </c>
      <c r="T35" s="54">
        <v>525.21</v>
      </c>
      <c r="U35" s="54">
        <v>544.99</v>
      </c>
      <c r="V35" s="54">
        <v>536.87</v>
      </c>
      <c r="W35" s="54">
        <v>542.6</v>
      </c>
      <c r="X35" s="54">
        <v>555.16</v>
      </c>
      <c r="Y35" s="54">
        <v>567.91999999999996</v>
      </c>
      <c r="Z35" s="54">
        <v>570.89</v>
      </c>
      <c r="AA35" s="54">
        <v>587.05999999999995</v>
      </c>
      <c r="AB35" s="54">
        <v>597.16</v>
      </c>
    </row>
    <row r="36" spans="2:28" ht="15.75" x14ac:dyDescent="0.3">
      <c r="B36" s="7" t="s">
        <v>147</v>
      </c>
      <c r="C36" s="7" t="s">
        <v>157</v>
      </c>
      <c r="D36" s="54">
        <v>75.14</v>
      </c>
      <c r="E36" s="54">
        <v>76.38</v>
      </c>
      <c r="F36" s="54">
        <v>78.33</v>
      </c>
      <c r="G36" s="54">
        <v>79.55</v>
      </c>
      <c r="H36" s="54">
        <v>81.2</v>
      </c>
      <c r="I36" s="54">
        <v>85.73</v>
      </c>
      <c r="J36" s="54">
        <v>90.88</v>
      </c>
      <c r="K36" s="54">
        <v>96.5</v>
      </c>
      <c r="L36" s="54">
        <v>102.89</v>
      </c>
      <c r="M36" s="54">
        <v>124.89</v>
      </c>
      <c r="N36" s="54">
        <v>141.1</v>
      </c>
      <c r="O36" s="54">
        <v>156.59</v>
      </c>
      <c r="P36" s="54">
        <v>173.75</v>
      </c>
      <c r="Q36" s="54">
        <v>190.71</v>
      </c>
      <c r="R36" s="54">
        <v>192.1</v>
      </c>
      <c r="S36" s="54">
        <v>195.22</v>
      </c>
      <c r="T36" s="54">
        <v>198.25</v>
      </c>
      <c r="U36" s="54">
        <v>200.99</v>
      </c>
      <c r="V36" s="54">
        <v>203.47</v>
      </c>
      <c r="W36" s="54">
        <v>204.59</v>
      </c>
      <c r="X36" s="54">
        <v>212.31</v>
      </c>
      <c r="Y36" s="54">
        <v>218.72</v>
      </c>
      <c r="Z36" s="54">
        <v>222.23</v>
      </c>
      <c r="AA36" s="54">
        <v>227.25</v>
      </c>
      <c r="AB36" s="54">
        <v>230.13</v>
      </c>
    </row>
    <row r="37" spans="2:28" ht="15.75" x14ac:dyDescent="0.3">
      <c r="B37" s="7" t="s">
        <v>147</v>
      </c>
      <c r="C37" s="7" t="s">
        <v>158</v>
      </c>
      <c r="D37" s="54">
        <v>22.71</v>
      </c>
      <c r="E37" s="54">
        <v>22.97</v>
      </c>
      <c r="F37" s="54">
        <v>23.28</v>
      </c>
      <c r="G37" s="54">
        <v>23.61</v>
      </c>
      <c r="H37" s="54">
        <v>33.590000000000003</v>
      </c>
      <c r="I37" s="54">
        <v>45.08</v>
      </c>
      <c r="J37" s="54">
        <v>56.49</v>
      </c>
      <c r="K37" s="54">
        <v>57.54</v>
      </c>
      <c r="L37" s="54">
        <v>58.31</v>
      </c>
      <c r="M37" s="54">
        <v>59.29</v>
      </c>
      <c r="N37" s="54">
        <v>59.85</v>
      </c>
      <c r="O37" s="54">
        <v>60.81</v>
      </c>
      <c r="P37" s="54">
        <v>61.84</v>
      </c>
      <c r="Q37" s="54">
        <v>62.84</v>
      </c>
      <c r="R37" s="54">
        <v>63.89</v>
      </c>
      <c r="S37" s="54">
        <v>65.040000000000006</v>
      </c>
      <c r="T37" s="54">
        <v>65.209999999999994</v>
      </c>
      <c r="U37" s="54">
        <v>66.650000000000006</v>
      </c>
      <c r="V37" s="54">
        <v>67.209999999999994</v>
      </c>
      <c r="W37" s="54">
        <v>68.23</v>
      </c>
      <c r="X37" s="54">
        <v>69.25</v>
      </c>
      <c r="Y37" s="54">
        <v>70.52</v>
      </c>
      <c r="Z37" s="54">
        <v>71.58</v>
      </c>
      <c r="AA37" s="54">
        <v>72.66</v>
      </c>
      <c r="AB37" s="54">
        <v>73.47</v>
      </c>
    </row>
    <row r="38" spans="2:28" ht="15.75" x14ac:dyDescent="0.3">
      <c r="B38" s="7" t="s">
        <v>147</v>
      </c>
      <c r="C38" s="7" t="s">
        <v>159</v>
      </c>
      <c r="D38" s="54">
        <v>467.48</v>
      </c>
      <c r="E38" s="54">
        <v>477.13</v>
      </c>
      <c r="F38" s="54">
        <v>492.33</v>
      </c>
      <c r="G38" s="54">
        <v>504.42</v>
      </c>
      <c r="H38" s="54">
        <v>517.58000000000004</v>
      </c>
      <c r="I38" s="54">
        <v>538.99</v>
      </c>
      <c r="J38" s="54">
        <v>603.63</v>
      </c>
      <c r="K38" s="54">
        <v>663.72</v>
      </c>
      <c r="L38" s="54">
        <v>724.33</v>
      </c>
      <c r="M38" s="54">
        <v>786.9</v>
      </c>
      <c r="N38" s="54">
        <v>846.5</v>
      </c>
      <c r="O38" s="54">
        <v>871.48</v>
      </c>
      <c r="P38" s="54">
        <v>901.21</v>
      </c>
      <c r="Q38" s="54">
        <v>926.66</v>
      </c>
      <c r="R38" s="54">
        <v>988.08</v>
      </c>
      <c r="S38" s="54">
        <v>1059.17</v>
      </c>
      <c r="T38" s="54">
        <v>1075.6099999999999</v>
      </c>
      <c r="U38" s="54">
        <v>1137.8399999999999</v>
      </c>
      <c r="V38" s="54">
        <v>1242.94</v>
      </c>
      <c r="W38" s="54">
        <v>1391.14</v>
      </c>
      <c r="X38" s="54">
        <v>1554.13</v>
      </c>
      <c r="Y38" s="54">
        <v>1676.21</v>
      </c>
      <c r="Z38" s="54">
        <v>1742.7</v>
      </c>
      <c r="AA38" s="54">
        <v>1778.34</v>
      </c>
      <c r="AB38" s="54">
        <v>1798.38</v>
      </c>
    </row>
    <row r="39" spans="2:28" ht="15.75" x14ac:dyDescent="0.3">
      <c r="B39" s="7" t="s">
        <v>147</v>
      </c>
      <c r="C39" s="7" t="s">
        <v>160</v>
      </c>
      <c r="D39" s="54">
        <v>158.52000000000001</v>
      </c>
      <c r="E39" s="54">
        <v>162.38</v>
      </c>
      <c r="F39" s="54">
        <v>201.25</v>
      </c>
      <c r="G39" s="54">
        <v>205.24</v>
      </c>
      <c r="H39" s="54">
        <v>209.57</v>
      </c>
      <c r="I39" s="54">
        <v>219.39</v>
      </c>
      <c r="J39" s="54">
        <v>229.02</v>
      </c>
      <c r="K39" s="54">
        <v>245</v>
      </c>
      <c r="L39" s="54">
        <v>260.47000000000003</v>
      </c>
      <c r="M39" s="54">
        <v>430.31</v>
      </c>
      <c r="N39" s="54">
        <v>441.25</v>
      </c>
      <c r="O39" s="54">
        <v>454.31</v>
      </c>
      <c r="P39" s="54">
        <v>472.67</v>
      </c>
      <c r="Q39" s="54">
        <v>500.65</v>
      </c>
      <c r="R39" s="54">
        <v>524.82000000000005</v>
      </c>
      <c r="S39" s="54">
        <v>544.38</v>
      </c>
      <c r="T39" s="54">
        <v>559.35</v>
      </c>
      <c r="U39" s="54">
        <v>567.04</v>
      </c>
      <c r="V39" s="54">
        <v>573.74</v>
      </c>
      <c r="W39" s="54">
        <v>579.49</v>
      </c>
      <c r="X39" s="54">
        <v>586.32000000000005</v>
      </c>
      <c r="Y39" s="54">
        <v>590.28</v>
      </c>
      <c r="Z39" s="54">
        <v>594.09</v>
      </c>
      <c r="AA39" s="54">
        <v>603.76</v>
      </c>
      <c r="AB39" s="54">
        <v>613.46</v>
      </c>
    </row>
    <row r="40" spans="2:28" ht="15.75" x14ac:dyDescent="0.3">
      <c r="B40" s="7" t="s">
        <v>147</v>
      </c>
      <c r="C40" s="7" t="s">
        <v>161</v>
      </c>
      <c r="D40" s="54">
        <v>582.80999999999995</v>
      </c>
      <c r="E40" s="54">
        <v>597.19000000000005</v>
      </c>
      <c r="F40" s="54">
        <v>613.59</v>
      </c>
      <c r="G40" s="54">
        <v>629.88</v>
      </c>
      <c r="H40" s="54">
        <v>646.1</v>
      </c>
      <c r="I40" s="54">
        <v>674.07</v>
      </c>
      <c r="J40" s="54">
        <v>708.42</v>
      </c>
      <c r="K40" s="54">
        <v>743.39</v>
      </c>
      <c r="L40" s="54">
        <v>778.33</v>
      </c>
      <c r="M40" s="54">
        <v>815.87</v>
      </c>
      <c r="N40" s="54">
        <v>842.84</v>
      </c>
      <c r="O40" s="54">
        <v>865.39</v>
      </c>
      <c r="P40" s="54">
        <v>881.77</v>
      </c>
      <c r="Q40" s="54">
        <v>902.73</v>
      </c>
      <c r="R40" s="54">
        <v>925.96</v>
      </c>
      <c r="S40" s="54">
        <v>940.87</v>
      </c>
      <c r="T40" s="54">
        <v>963.92</v>
      </c>
      <c r="U40" s="54">
        <v>981.12</v>
      </c>
      <c r="V40" s="54">
        <v>1001.51</v>
      </c>
      <c r="W40" s="54">
        <v>1022.05</v>
      </c>
      <c r="X40" s="54">
        <v>1044.6500000000001</v>
      </c>
      <c r="Y40" s="54">
        <v>1067.58</v>
      </c>
      <c r="Z40" s="54">
        <v>1085.83</v>
      </c>
      <c r="AA40" s="54">
        <v>1112.5899999999999</v>
      </c>
      <c r="AB40" s="54">
        <v>1131.8399999999999</v>
      </c>
    </row>
    <row r="41" spans="2:28" ht="15.75" x14ac:dyDescent="0.3">
      <c r="B41" s="7" t="s">
        <v>147</v>
      </c>
      <c r="C41" s="7" t="s">
        <v>162</v>
      </c>
      <c r="D41" s="54">
        <v>31.56</v>
      </c>
      <c r="E41" s="54">
        <v>32.1</v>
      </c>
      <c r="F41" s="54">
        <v>32.729999999999997</v>
      </c>
      <c r="G41" s="54">
        <v>33.32</v>
      </c>
      <c r="H41" s="54">
        <v>33.89</v>
      </c>
      <c r="I41" s="54">
        <v>35.119999999999997</v>
      </c>
      <c r="J41" s="54">
        <v>36.74</v>
      </c>
      <c r="K41" s="54">
        <v>38.53</v>
      </c>
      <c r="L41" s="54">
        <v>40.47</v>
      </c>
      <c r="M41" s="54">
        <v>42.52</v>
      </c>
      <c r="N41" s="54">
        <v>43.86</v>
      </c>
      <c r="O41" s="54">
        <v>44.92</v>
      </c>
      <c r="P41" s="54">
        <v>46.18</v>
      </c>
      <c r="Q41" s="54">
        <v>47.59</v>
      </c>
      <c r="R41" s="54">
        <v>48.53</v>
      </c>
      <c r="S41" s="54">
        <v>49.76</v>
      </c>
      <c r="T41" s="54">
        <v>50.94</v>
      </c>
      <c r="U41" s="54">
        <v>52.04</v>
      </c>
      <c r="V41" s="54">
        <v>53.41</v>
      </c>
      <c r="W41" s="54">
        <v>54.62</v>
      </c>
      <c r="X41" s="54">
        <v>56.29</v>
      </c>
      <c r="Y41" s="54">
        <v>58.04</v>
      </c>
      <c r="Z41" s="54">
        <v>59.62</v>
      </c>
      <c r="AA41" s="54">
        <v>61.26</v>
      </c>
      <c r="AB41" s="54">
        <v>62.64</v>
      </c>
    </row>
    <row r="42" spans="2:28" ht="15.75" x14ac:dyDescent="0.3">
      <c r="B42" s="7" t="s">
        <v>147</v>
      </c>
      <c r="C42" s="7" t="s">
        <v>163</v>
      </c>
      <c r="D42" s="54">
        <v>875.7</v>
      </c>
      <c r="E42" s="54">
        <v>898.72</v>
      </c>
      <c r="F42" s="54">
        <v>926.36</v>
      </c>
      <c r="G42" s="54">
        <v>952.48</v>
      </c>
      <c r="H42" s="54">
        <v>982.03</v>
      </c>
      <c r="I42" s="54">
        <v>1030.08</v>
      </c>
      <c r="J42" s="54">
        <v>1080.47</v>
      </c>
      <c r="K42" s="54">
        <v>1147.8599999999999</v>
      </c>
      <c r="L42" s="54">
        <v>1212.81</v>
      </c>
      <c r="M42" s="54">
        <v>1275.55</v>
      </c>
      <c r="N42" s="54">
        <v>1315.79</v>
      </c>
      <c r="O42" s="54">
        <v>1351.99</v>
      </c>
      <c r="P42" s="54">
        <v>1371.87</v>
      </c>
      <c r="Q42" s="54">
        <v>1401.61</v>
      </c>
      <c r="R42" s="54">
        <v>1436.86</v>
      </c>
      <c r="S42" s="54">
        <v>1443.96</v>
      </c>
      <c r="T42" s="54">
        <v>1472.56</v>
      </c>
      <c r="U42" s="54">
        <v>1493.56</v>
      </c>
      <c r="V42" s="54">
        <v>1500.3</v>
      </c>
      <c r="W42" s="54">
        <v>1523.09</v>
      </c>
      <c r="X42" s="54">
        <v>1545.44</v>
      </c>
      <c r="Y42" s="54">
        <v>1584.01</v>
      </c>
      <c r="Z42" s="54">
        <v>1592.65</v>
      </c>
      <c r="AA42" s="54">
        <v>1638.76</v>
      </c>
      <c r="AB42" s="54">
        <v>1661.45</v>
      </c>
    </row>
    <row r="43" spans="2:28" ht="15.75" x14ac:dyDescent="0.3">
      <c r="B43" s="7" t="s">
        <v>147</v>
      </c>
      <c r="C43" s="7" t="s">
        <v>164</v>
      </c>
      <c r="D43" s="54">
        <v>355.93</v>
      </c>
      <c r="E43" s="54">
        <v>359.2</v>
      </c>
      <c r="F43" s="54">
        <v>365.89</v>
      </c>
      <c r="G43" s="54">
        <v>374.88</v>
      </c>
      <c r="H43" s="54">
        <v>385.26</v>
      </c>
      <c r="I43" s="54">
        <v>419.56</v>
      </c>
      <c r="J43" s="54">
        <v>442.59</v>
      </c>
      <c r="K43" s="54">
        <v>466.49</v>
      </c>
      <c r="L43" s="54">
        <v>490.4</v>
      </c>
      <c r="M43" s="54">
        <v>517.66999999999996</v>
      </c>
      <c r="N43" s="54">
        <v>539.35</v>
      </c>
      <c r="O43" s="54">
        <v>558.36</v>
      </c>
      <c r="P43" s="54">
        <v>575.46</v>
      </c>
      <c r="Q43" s="54">
        <v>591.6</v>
      </c>
      <c r="R43" s="54">
        <v>609.32000000000005</v>
      </c>
      <c r="S43" s="54">
        <v>627.41999999999996</v>
      </c>
      <c r="T43" s="54">
        <v>643.44000000000005</v>
      </c>
      <c r="U43" s="54">
        <v>655</v>
      </c>
      <c r="V43" s="54">
        <v>667.92</v>
      </c>
      <c r="W43" s="54">
        <v>683.46</v>
      </c>
      <c r="X43" s="54">
        <v>702.16</v>
      </c>
      <c r="Y43" s="54">
        <v>714.01</v>
      </c>
      <c r="Z43" s="54">
        <v>735.94</v>
      </c>
      <c r="AA43" s="54">
        <v>766.39</v>
      </c>
      <c r="AB43" s="54">
        <v>789.35</v>
      </c>
    </row>
    <row r="44" spans="2:28" ht="15.75" x14ac:dyDescent="0.3">
      <c r="B44" s="7" t="s">
        <v>147</v>
      </c>
      <c r="C44" s="7" t="s">
        <v>165</v>
      </c>
      <c r="D44" s="54">
        <v>1012.37</v>
      </c>
      <c r="E44" s="54">
        <v>1037.3699999999999</v>
      </c>
      <c r="F44" s="54">
        <v>1072.8</v>
      </c>
      <c r="G44" s="54">
        <v>1101.04</v>
      </c>
      <c r="H44" s="54">
        <v>1186.32</v>
      </c>
      <c r="I44" s="54">
        <v>1346.85</v>
      </c>
      <c r="J44" s="54">
        <v>1499.89</v>
      </c>
      <c r="K44" s="54">
        <v>1665.47</v>
      </c>
      <c r="L44" s="54">
        <v>1868.8</v>
      </c>
      <c r="M44" s="54">
        <v>2054.4</v>
      </c>
      <c r="N44" s="54">
        <v>2156.25</v>
      </c>
      <c r="O44" s="54">
        <v>2259.1999999999998</v>
      </c>
      <c r="P44" s="54">
        <v>2363.6</v>
      </c>
      <c r="Q44" s="54">
        <v>2417.84</v>
      </c>
      <c r="R44" s="54">
        <v>2457.41</v>
      </c>
      <c r="S44" s="54">
        <v>2534.4299999999998</v>
      </c>
      <c r="T44" s="54">
        <v>2613.9</v>
      </c>
      <c r="U44" s="54">
        <v>2681.28</v>
      </c>
      <c r="V44" s="54">
        <v>2758.33</v>
      </c>
      <c r="W44" s="54">
        <v>2849</v>
      </c>
      <c r="X44" s="54">
        <v>2907.63</v>
      </c>
      <c r="Y44" s="54">
        <v>2943.76</v>
      </c>
      <c r="Z44" s="54">
        <v>2989.3</v>
      </c>
      <c r="AA44" s="54">
        <v>3056.51</v>
      </c>
      <c r="AB44" s="54">
        <v>3094.44</v>
      </c>
    </row>
    <row r="45" spans="2:28" ht="15.75" x14ac:dyDescent="0.3">
      <c r="B45" s="7" t="s">
        <v>147</v>
      </c>
      <c r="C45" s="7" t="s">
        <v>166</v>
      </c>
      <c r="D45" s="54">
        <v>250.98</v>
      </c>
      <c r="E45" s="54">
        <v>255.3</v>
      </c>
      <c r="F45" s="54">
        <v>261.2</v>
      </c>
      <c r="G45" s="54">
        <v>267.36</v>
      </c>
      <c r="H45" s="54">
        <v>341.65</v>
      </c>
      <c r="I45" s="54">
        <v>435.35</v>
      </c>
      <c r="J45" s="54">
        <v>482.83</v>
      </c>
      <c r="K45" s="54">
        <v>545.41999999999996</v>
      </c>
      <c r="L45" s="54">
        <v>670.01</v>
      </c>
      <c r="M45" s="54">
        <v>825.8</v>
      </c>
      <c r="N45" s="54">
        <v>995.55</v>
      </c>
      <c r="O45" s="54">
        <v>1042.56</v>
      </c>
      <c r="P45" s="54">
        <v>1089.57</v>
      </c>
      <c r="Q45" s="54">
        <v>1122.3499999999999</v>
      </c>
      <c r="R45" s="54">
        <v>1129.1600000000001</v>
      </c>
      <c r="S45" s="54">
        <v>1134.95</v>
      </c>
      <c r="T45" s="54">
        <v>1141.4100000000001</v>
      </c>
      <c r="U45" s="54">
        <v>1151.26</v>
      </c>
      <c r="V45" s="54">
        <v>1160.32</v>
      </c>
      <c r="W45" s="54">
        <v>1175.1300000000001</v>
      </c>
      <c r="X45" s="54">
        <v>1192.72</v>
      </c>
      <c r="Y45" s="54">
        <v>1197.99</v>
      </c>
      <c r="Z45" s="54">
        <v>1211.69</v>
      </c>
      <c r="AA45" s="54">
        <v>1220.8399999999999</v>
      </c>
      <c r="AB45" s="54">
        <v>1229.77</v>
      </c>
    </row>
    <row r="46" spans="2:28" ht="15.75" x14ac:dyDescent="0.3">
      <c r="B46" s="7" t="s">
        <v>147</v>
      </c>
      <c r="C46" s="7" t="s">
        <v>167</v>
      </c>
      <c r="D46" s="54">
        <v>10.51</v>
      </c>
      <c r="E46" s="54">
        <v>10.78</v>
      </c>
      <c r="F46" s="54">
        <v>11.05</v>
      </c>
      <c r="G46" s="54">
        <v>11.35</v>
      </c>
      <c r="H46" s="54">
        <v>11.75</v>
      </c>
      <c r="I46" s="54">
        <v>12.39</v>
      </c>
      <c r="J46" s="54">
        <v>13.48</v>
      </c>
      <c r="K46" s="54">
        <v>14.46</v>
      </c>
      <c r="L46" s="54">
        <v>15.58</v>
      </c>
      <c r="M46" s="54">
        <v>16.690000000000001</v>
      </c>
      <c r="N46" s="54">
        <v>17.25</v>
      </c>
      <c r="O46" s="54">
        <v>17.62</v>
      </c>
      <c r="P46" s="54">
        <v>17.739999999999998</v>
      </c>
      <c r="Q46" s="54">
        <v>18.29</v>
      </c>
      <c r="R46" s="54">
        <v>18.66</v>
      </c>
      <c r="S46" s="54">
        <v>19.16</v>
      </c>
      <c r="T46" s="54">
        <v>19.48</v>
      </c>
      <c r="U46" s="54">
        <v>19.7</v>
      </c>
      <c r="V46" s="54">
        <v>20.149999999999999</v>
      </c>
      <c r="W46" s="54">
        <v>20.56</v>
      </c>
      <c r="X46" s="54">
        <v>20.98</v>
      </c>
      <c r="Y46" s="54">
        <v>21.03</v>
      </c>
      <c r="Z46" s="54">
        <v>21.28</v>
      </c>
      <c r="AA46" s="54">
        <v>22.06</v>
      </c>
      <c r="AB46" s="54">
        <v>23.05</v>
      </c>
    </row>
    <row r="47" spans="2:28" ht="15.75" x14ac:dyDescent="0.3">
      <c r="B47" s="7" t="s">
        <v>147</v>
      </c>
      <c r="C47" s="7" t="s">
        <v>168</v>
      </c>
      <c r="D47" s="54">
        <v>425.48</v>
      </c>
      <c r="E47" s="54">
        <v>530.53</v>
      </c>
      <c r="F47" s="54">
        <v>548.51</v>
      </c>
      <c r="G47" s="54">
        <v>566.28</v>
      </c>
      <c r="H47" s="54">
        <v>582.79999999999995</v>
      </c>
      <c r="I47" s="54">
        <v>638.69000000000005</v>
      </c>
      <c r="J47" s="54">
        <v>698.57</v>
      </c>
      <c r="K47" s="54">
        <v>753.59</v>
      </c>
      <c r="L47" s="54">
        <v>812.13</v>
      </c>
      <c r="M47" s="54">
        <v>957.08</v>
      </c>
      <c r="N47" s="54">
        <v>979.11</v>
      </c>
      <c r="O47" s="54">
        <v>998.97</v>
      </c>
      <c r="P47" s="54">
        <v>1023.43</v>
      </c>
      <c r="Q47" s="54">
        <v>1050.8699999999999</v>
      </c>
      <c r="R47" s="54">
        <v>1081.3499999999999</v>
      </c>
      <c r="S47" s="54">
        <v>1092.95</v>
      </c>
      <c r="T47" s="54">
        <v>1122.1600000000001</v>
      </c>
      <c r="U47" s="54">
        <v>1199.99</v>
      </c>
      <c r="V47" s="54">
        <v>1218.73</v>
      </c>
      <c r="W47" s="54">
        <v>1230.74</v>
      </c>
      <c r="X47" s="54">
        <v>1257.4000000000001</v>
      </c>
      <c r="Y47" s="54">
        <v>1290.43</v>
      </c>
      <c r="Z47" s="54">
        <v>1296.1199999999999</v>
      </c>
      <c r="AA47" s="54">
        <v>1332.05</v>
      </c>
      <c r="AB47" s="54">
        <v>1349.21</v>
      </c>
    </row>
    <row r="48" spans="2:28" ht="15.75" x14ac:dyDescent="0.3">
      <c r="B48" s="7" t="s">
        <v>147</v>
      </c>
      <c r="C48" s="7" t="s">
        <v>169</v>
      </c>
      <c r="D48" s="54">
        <v>109.66</v>
      </c>
      <c r="E48" s="54">
        <v>246.18</v>
      </c>
      <c r="F48" s="54">
        <v>262.72000000000003</v>
      </c>
      <c r="G48" s="54">
        <v>267.06</v>
      </c>
      <c r="H48" s="54">
        <v>270.58999999999997</v>
      </c>
      <c r="I48" s="54">
        <v>277.43</v>
      </c>
      <c r="J48" s="54">
        <v>284.39999999999998</v>
      </c>
      <c r="K48" s="54">
        <v>294.05</v>
      </c>
      <c r="L48" s="54">
        <v>303.49</v>
      </c>
      <c r="M48" s="54">
        <v>313.69</v>
      </c>
      <c r="N48" s="54">
        <v>317.25</v>
      </c>
      <c r="O48" s="54">
        <v>321.83999999999997</v>
      </c>
      <c r="P48" s="54">
        <v>326.87</v>
      </c>
      <c r="Q48" s="54">
        <v>332.31</v>
      </c>
      <c r="R48" s="54">
        <v>336.51</v>
      </c>
      <c r="S48" s="54">
        <v>341.4</v>
      </c>
      <c r="T48" s="54">
        <v>345.78</v>
      </c>
      <c r="U48" s="54">
        <v>349.82</v>
      </c>
      <c r="V48" s="54">
        <v>355.45</v>
      </c>
      <c r="W48" s="54">
        <v>356.73</v>
      </c>
      <c r="X48" s="54">
        <v>361.26</v>
      </c>
      <c r="Y48" s="54">
        <v>363.85</v>
      </c>
      <c r="Z48" s="54">
        <v>367.51</v>
      </c>
      <c r="AA48" s="54">
        <v>376.93</v>
      </c>
      <c r="AB48" s="54">
        <v>385.94</v>
      </c>
    </row>
    <row r="49" spans="2:28" ht="15.75" x14ac:dyDescent="0.3">
      <c r="B49" s="7" t="s">
        <v>147</v>
      </c>
      <c r="C49" s="7" t="s">
        <v>170</v>
      </c>
      <c r="D49" s="54">
        <v>21.16</v>
      </c>
      <c r="E49" s="54">
        <v>21.61</v>
      </c>
      <c r="F49" s="54">
        <v>22.14</v>
      </c>
      <c r="G49" s="54">
        <v>22.64</v>
      </c>
      <c r="H49" s="54">
        <v>23.14</v>
      </c>
      <c r="I49" s="54">
        <v>24.27</v>
      </c>
      <c r="J49" s="54">
        <v>25.78</v>
      </c>
      <c r="K49" s="54">
        <v>27.41</v>
      </c>
      <c r="L49" s="54">
        <v>29.12</v>
      </c>
      <c r="M49" s="54">
        <v>30.94</v>
      </c>
      <c r="N49" s="54">
        <v>31.9</v>
      </c>
      <c r="O49" s="54">
        <v>32.549999999999997</v>
      </c>
      <c r="P49" s="54">
        <v>33.200000000000003</v>
      </c>
      <c r="Q49" s="54">
        <v>34.06</v>
      </c>
      <c r="R49" s="54">
        <v>34.49</v>
      </c>
      <c r="S49" s="54">
        <v>35.43</v>
      </c>
      <c r="T49" s="54">
        <v>36.049999999999997</v>
      </c>
      <c r="U49" s="54">
        <v>36.68</v>
      </c>
      <c r="V49" s="54">
        <v>37.56</v>
      </c>
      <c r="W49" s="54">
        <v>38.369999999999997</v>
      </c>
      <c r="X49" s="54">
        <v>39.479999999999997</v>
      </c>
      <c r="Y49" s="54">
        <v>40.700000000000003</v>
      </c>
      <c r="Z49" s="54">
        <v>41.75</v>
      </c>
      <c r="AA49" s="54">
        <v>42.83</v>
      </c>
      <c r="AB49" s="54">
        <v>43.62</v>
      </c>
    </row>
    <row r="50" spans="2:28" ht="15.75" x14ac:dyDescent="0.3">
      <c r="B50" s="7" t="s">
        <v>147</v>
      </c>
      <c r="C50" s="7" t="s">
        <v>171</v>
      </c>
      <c r="D50" s="54">
        <v>65.19</v>
      </c>
      <c r="E50" s="54">
        <v>66.66</v>
      </c>
      <c r="F50" s="54">
        <v>68.19</v>
      </c>
      <c r="G50" s="54">
        <v>69.81</v>
      </c>
      <c r="H50" s="54">
        <v>71.489999999999995</v>
      </c>
      <c r="I50" s="54">
        <v>75.06</v>
      </c>
      <c r="J50" s="54">
        <v>80.19</v>
      </c>
      <c r="K50" s="54">
        <v>85.27</v>
      </c>
      <c r="L50" s="54">
        <v>90.49</v>
      </c>
      <c r="M50" s="54">
        <v>96.33</v>
      </c>
      <c r="N50" s="54">
        <v>100.08</v>
      </c>
      <c r="O50" s="54">
        <v>102.24</v>
      </c>
      <c r="P50" s="54">
        <v>104.51</v>
      </c>
      <c r="Q50" s="54">
        <v>107.14</v>
      </c>
      <c r="R50" s="54">
        <v>108.9</v>
      </c>
      <c r="S50" s="54">
        <v>111.01</v>
      </c>
      <c r="T50" s="54">
        <v>113.33</v>
      </c>
      <c r="U50" s="54">
        <v>115.19</v>
      </c>
      <c r="V50" s="54">
        <v>117.84</v>
      </c>
      <c r="W50" s="54">
        <v>121.28</v>
      </c>
      <c r="X50" s="54">
        <v>125.22</v>
      </c>
      <c r="Y50" s="54">
        <v>129.66999999999999</v>
      </c>
      <c r="Z50" s="54">
        <v>133.37</v>
      </c>
      <c r="AA50" s="54">
        <v>137.41999999999999</v>
      </c>
      <c r="AB50" s="54">
        <v>140.15</v>
      </c>
    </row>
    <row r="51" spans="2:28" ht="15.75" x14ac:dyDescent="0.3">
      <c r="B51" s="7" t="s">
        <v>147</v>
      </c>
      <c r="C51" s="7" t="s">
        <v>172</v>
      </c>
      <c r="D51" s="54">
        <v>282.95</v>
      </c>
      <c r="E51" s="54">
        <v>289.66000000000003</v>
      </c>
      <c r="F51" s="54">
        <v>295.91000000000003</v>
      </c>
      <c r="G51" s="54">
        <v>303.52</v>
      </c>
      <c r="H51" s="54">
        <v>310.99</v>
      </c>
      <c r="I51" s="54">
        <v>330.62</v>
      </c>
      <c r="J51" s="54">
        <v>350.06</v>
      </c>
      <c r="K51" s="54">
        <v>370.99</v>
      </c>
      <c r="L51" s="54">
        <v>391.04</v>
      </c>
      <c r="M51" s="54">
        <v>418.33</v>
      </c>
      <c r="N51" s="54">
        <v>432.69</v>
      </c>
      <c r="O51" s="54">
        <v>445.78</v>
      </c>
      <c r="P51" s="54">
        <v>458.6</v>
      </c>
      <c r="Q51" s="54">
        <v>469.34</v>
      </c>
      <c r="R51" s="54">
        <v>486.54</v>
      </c>
      <c r="S51" s="54">
        <v>499.27</v>
      </c>
      <c r="T51" s="54">
        <v>512.44000000000005</v>
      </c>
      <c r="U51" s="54">
        <v>519.41999999999996</v>
      </c>
      <c r="V51" s="54">
        <v>530.15</v>
      </c>
      <c r="W51" s="54">
        <v>543.9</v>
      </c>
      <c r="X51" s="54">
        <v>555.41</v>
      </c>
      <c r="Y51" s="54">
        <v>560.87</v>
      </c>
      <c r="Z51" s="54">
        <v>570.79</v>
      </c>
      <c r="AA51" s="54">
        <v>591.16</v>
      </c>
      <c r="AB51" s="54">
        <v>606.54999999999995</v>
      </c>
    </row>
    <row r="52" spans="2:28" ht="15.75" x14ac:dyDescent="0.3">
      <c r="B52" s="7" t="s">
        <v>147</v>
      </c>
      <c r="C52" s="7" t="s">
        <v>173</v>
      </c>
      <c r="D52" s="54">
        <v>27.58</v>
      </c>
      <c r="E52" s="54">
        <v>28.29</v>
      </c>
      <c r="F52" s="54">
        <v>29</v>
      </c>
      <c r="G52" s="54">
        <v>29.73</v>
      </c>
      <c r="H52" s="54">
        <v>30.5</v>
      </c>
      <c r="I52" s="54">
        <v>32.11</v>
      </c>
      <c r="J52" s="54">
        <v>34.200000000000003</v>
      </c>
      <c r="K52" s="54">
        <v>36.5</v>
      </c>
      <c r="L52" s="54">
        <v>38.880000000000003</v>
      </c>
      <c r="M52" s="54">
        <v>41.43</v>
      </c>
      <c r="N52" s="54">
        <v>42.99</v>
      </c>
      <c r="O52" s="54">
        <v>44.08</v>
      </c>
      <c r="P52" s="54">
        <v>45.24</v>
      </c>
      <c r="Q52" s="54">
        <v>46.66</v>
      </c>
      <c r="R52" s="54">
        <v>47.89</v>
      </c>
      <c r="S52" s="54">
        <v>49.02</v>
      </c>
      <c r="T52" s="54">
        <v>50.29</v>
      </c>
      <c r="U52" s="54">
        <v>51.55</v>
      </c>
      <c r="V52" s="54">
        <v>53.01</v>
      </c>
      <c r="W52" s="54">
        <v>54.29</v>
      </c>
      <c r="X52" s="54">
        <v>56.11</v>
      </c>
      <c r="Y52" s="54">
        <v>58.27</v>
      </c>
      <c r="Z52" s="54">
        <v>60.11</v>
      </c>
      <c r="AA52" s="54">
        <v>62.11</v>
      </c>
      <c r="AB52" s="54">
        <v>63.96</v>
      </c>
    </row>
    <row r="53" spans="2:28" ht="15.75" x14ac:dyDescent="0.3">
      <c r="B53" s="7" t="s">
        <v>147</v>
      </c>
      <c r="C53" s="7" t="s">
        <v>174</v>
      </c>
      <c r="D53" s="54">
        <v>427</v>
      </c>
      <c r="E53" s="54">
        <v>436.06</v>
      </c>
      <c r="F53" s="54">
        <v>475.98</v>
      </c>
      <c r="G53" s="54">
        <v>482.81</v>
      </c>
      <c r="H53" s="54">
        <v>499.1</v>
      </c>
      <c r="I53" s="54">
        <v>510.03</v>
      </c>
      <c r="J53" s="54">
        <v>533.08000000000004</v>
      </c>
      <c r="K53" s="54">
        <v>583.17999999999995</v>
      </c>
      <c r="L53" s="54">
        <v>652.01</v>
      </c>
      <c r="M53" s="54">
        <v>683.21</v>
      </c>
      <c r="N53" s="54">
        <v>699.47</v>
      </c>
      <c r="O53" s="54">
        <v>714.56</v>
      </c>
      <c r="P53" s="54">
        <v>729.27</v>
      </c>
      <c r="Q53" s="54">
        <v>744.47</v>
      </c>
      <c r="R53" s="54">
        <v>859.92</v>
      </c>
      <c r="S53" s="54">
        <v>880.71</v>
      </c>
      <c r="T53" s="54">
        <v>1136.1300000000001</v>
      </c>
      <c r="U53" s="54">
        <v>1148.46</v>
      </c>
      <c r="V53" s="54">
        <v>1164.52</v>
      </c>
      <c r="W53" s="54">
        <v>1180.69</v>
      </c>
      <c r="X53" s="54">
        <v>1207.48</v>
      </c>
      <c r="Y53" s="54">
        <v>1232.49</v>
      </c>
      <c r="Z53" s="54">
        <v>1251.52</v>
      </c>
      <c r="AA53" s="54">
        <v>1274.55</v>
      </c>
      <c r="AB53" s="54">
        <v>1301.72</v>
      </c>
    </row>
    <row r="54" spans="2:28" ht="15.75" x14ac:dyDescent="0.3">
      <c r="B54" s="7" t="s">
        <v>147</v>
      </c>
      <c r="C54" s="7" t="s">
        <v>175</v>
      </c>
      <c r="D54" s="54">
        <v>139.15</v>
      </c>
      <c r="E54" s="54">
        <v>129.75</v>
      </c>
      <c r="F54" s="54">
        <v>129.51</v>
      </c>
      <c r="G54" s="54">
        <v>131.18</v>
      </c>
      <c r="H54" s="54">
        <v>130.99</v>
      </c>
      <c r="I54" s="54">
        <v>132.01</v>
      </c>
      <c r="J54" s="54">
        <v>133.04</v>
      </c>
      <c r="K54" s="54">
        <v>133.88999999999999</v>
      </c>
      <c r="L54" s="54">
        <v>135.75</v>
      </c>
      <c r="M54" s="54">
        <v>148.55000000000001</v>
      </c>
      <c r="N54" s="54">
        <v>162.82</v>
      </c>
      <c r="O54" s="54">
        <v>180.93</v>
      </c>
      <c r="P54" s="54">
        <v>198.44</v>
      </c>
      <c r="Q54" s="54">
        <v>217.33</v>
      </c>
      <c r="R54" s="54">
        <v>222.77</v>
      </c>
      <c r="S54" s="54">
        <v>228.69</v>
      </c>
      <c r="T54" s="54">
        <v>235.71</v>
      </c>
      <c r="U54" s="54">
        <v>239.98</v>
      </c>
      <c r="V54" s="54">
        <v>245.85</v>
      </c>
      <c r="W54" s="54">
        <v>252.73</v>
      </c>
      <c r="X54" s="54">
        <v>258.36</v>
      </c>
      <c r="Y54" s="54">
        <v>265.3</v>
      </c>
      <c r="Z54" s="54">
        <v>270.16000000000003</v>
      </c>
      <c r="AA54" s="54">
        <v>277.23</v>
      </c>
      <c r="AB54" s="54">
        <v>283</v>
      </c>
    </row>
    <row r="55" spans="2:28" ht="15.75" x14ac:dyDescent="0.3">
      <c r="B55" s="7" t="s">
        <v>147</v>
      </c>
      <c r="C55" s="7" t="s">
        <v>176</v>
      </c>
      <c r="D55" s="54">
        <v>149.22999999999999</v>
      </c>
      <c r="E55" s="54">
        <v>150.28</v>
      </c>
      <c r="F55" s="54">
        <v>151.46</v>
      </c>
      <c r="G55" s="54">
        <v>152.80000000000001</v>
      </c>
      <c r="H55" s="54">
        <v>152.66999999999999</v>
      </c>
      <c r="I55" s="54">
        <v>154.33000000000001</v>
      </c>
      <c r="J55" s="54">
        <v>155.26</v>
      </c>
      <c r="K55" s="54">
        <v>156.62</v>
      </c>
      <c r="L55" s="54">
        <v>156.52000000000001</v>
      </c>
      <c r="M55" s="54">
        <v>157.65</v>
      </c>
      <c r="N55" s="54">
        <v>161.96</v>
      </c>
      <c r="O55" s="54">
        <v>171.39</v>
      </c>
      <c r="P55" s="54">
        <v>180.97</v>
      </c>
      <c r="Q55" s="54">
        <v>188.86</v>
      </c>
      <c r="R55" s="54">
        <v>197.55</v>
      </c>
      <c r="S55" s="54">
        <v>204.67</v>
      </c>
      <c r="T55" s="54">
        <v>212.19</v>
      </c>
      <c r="U55" s="54">
        <v>220.54</v>
      </c>
      <c r="V55" s="54">
        <v>229.01</v>
      </c>
      <c r="W55" s="54">
        <v>235.99</v>
      </c>
      <c r="X55" s="54">
        <v>245.48</v>
      </c>
      <c r="Y55" s="54">
        <v>252.97</v>
      </c>
      <c r="Z55" s="54">
        <v>262.27999999999997</v>
      </c>
      <c r="AA55" s="54">
        <v>269.26</v>
      </c>
      <c r="AB55" s="54">
        <v>277.33</v>
      </c>
    </row>
    <row r="56" spans="2:28" ht="15.75" x14ac:dyDescent="0.3">
      <c r="B56" s="7" t="s">
        <v>148</v>
      </c>
      <c r="C56" s="7" t="s">
        <v>153</v>
      </c>
      <c r="D56" s="54">
        <v>215.01</v>
      </c>
      <c r="E56" s="54">
        <v>225.66</v>
      </c>
      <c r="F56" s="54">
        <v>239.2</v>
      </c>
      <c r="G56" s="54">
        <v>252.42</v>
      </c>
      <c r="H56" s="54">
        <v>264.56</v>
      </c>
      <c r="I56" s="54">
        <v>296.38</v>
      </c>
      <c r="J56" s="54">
        <v>302.54000000000002</v>
      </c>
      <c r="K56" s="54">
        <v>333.38</v>
      </c>
      <c r="L56" s="54">
        <v>377.33</v>
      </c>
      <c r="M56" s="54">
        <v>408.54</v>
      </c>
      <c r="N56" s="54">
        <v>421.15</v>
      </c>
      <c r="O56" s="54">
        <v>441.75</v>
      </c>
      <c r="P56" s="54">
        <v>453.45</v>
      </c>
      <c r="Q56" s="54">
        <v>471.41</v>
      </c>
      <c r="R56" s="54">
        <v>489.91</v>
      </c>
      <c r="S56" s="54">
        <v>492.08</v>
      </c>
      <c r="T56" s="54">
        <v>509.28</v>
      </c>
      <c r="U56" s="54">
        <v>523.58000000000004</v>
      </c>
      <c r="V56" s="54">
        <v>530.63</v>
      </c>
      <c r="W56" s="54">
        <v>534.08000000000004</v>
      </c>
      <c r="X56" s="54">
        <v>530.99</v>
      </c>
      <c r="Y56" s="54">
        <v>542.4</v>
      </c>
      <c r="Z56" s="54">
        <v>551.29999999999995</v>
      </c>
      <c r="AA56" s="54">
        <v>586.67999999999995</v>
      </c>
      <c r="AB56" s="54">
        <v>612.54</v>
      </c>
    </row>
    <row r="57" spans="2:28" ht="15.75" x14ac:dyDescent="0.3">
      <c r="B57" s="7" t="s">
        <v>148</v>
      </c>
      <c r="C57" s="7" t="s">
        <v>154</v>
      </c>
      <c r="D57" s="54">
        <v>53.98</v>
      </c>
      <c r="E57" s="54">
        <v>55.04</v>
      </c>
      <c r="F57" s="54">
        <v>56.13</v>
      </c>
      <c r="G57" s="54">
        <v>57.46</v>
      </c>
      <c r="H57" s="54">
        <v>163.21</v>
      </c>
      <c r="I57" s="54">
        <v>165.29</v>
      </c>
      <c r="J57" s="54">
        <v>168.6</v>
      </c>
      <c r="K57" s="54">
        <v>173.64</v>
      </c>
      <c r="L57" s="54">
        <v>178.46</v>
      </c>
      <c r="M57" s="54">
        <v>182.95</v>
      </c>
      <c r="N57" s="54">
        <v>186.4</v>
      </c>
      <c r="O57" s="54">
        <v>188.64</v>
      </c>
      <c r="P57" s="54">
        <v>191.65</v>
      </c>
      <c r="Q57" s="54">
        <v>195.03</v>
      </c>
      <c r="R57" s="54">
        <v>197.54</v>
      </c>
      <c r="S57" s="54">
        <v>199.92</v>
      </c>
      <c r="T57" s="54">
        <v>203.68</v>
      </c>
      <c r="U57" s="54">
        <v>206.7</v>
      </c>
      <c r="V57" s="54">
        <v>208.15</v>
      </c>
      <c r="W57" s="54">
        <v>212.09</v>
      </c>
      <c r="X57" s="54">
        <v>214.78</v>
      </c>
      <c r="Y57" s="54">
        <v>217.84</v>
      </c>
      <c r="Z57" s="54">
        <v>220.58</v>
      </c>
      <c r="AA57" s="54">
        <v>223.14</v>
      </c>
      <c r="AB57" s="54">
        <v>226.26</v>
      </c>
    </row>
    <row r="58" spans="2:28" ht="15.75" x14ac:dyDescent="0.3">
      <c r="B58" s="7" t="s">
        <v>148</v>
      </c>
      <c r="C58" s="7" t="s">
        <v>155</v>
      </c>
      <c r="D58" s="54">
        <v>193.35</v>
      </c>
      <c r="E58" s="54">
        <v>197.97</v>
      </c>
      <c r="F58" s="54">
        <v>203.36</v>
      </c>
      <c r="G58" s="54">
        <v>206.8</v>
      </c>
      <c r="H58" s="54">
        <v>211.75</v>
      </c>
      <c r="I58" s="54">
        <v>220.85</v>
      </c>
      <c r="J58" s="54">
        <v>234.69</v>
      </c>
      <c r="K58" s="54">
        <v>249.67</v>
      </c>
      <c r="L58" s="54">
        <v>267.25</v>
      </c>
      <c r="M58" s="54">
        <v>362.37</v>
      </c>
      <c r="N58" s="54">
        <v>447.99</v>
      </c>
      <c r="O58" s="54">
        <v>530.04</v>
      </c>
      <c r="P58" s="54">
        <v>577.13</v>
      </c>
      <c r="Q58" s="54">
        <v>587.21</v>
      </c>
      <c r="R58" s="54">
        <v>637.45000000000005</v>
      </c>
      <c r="S58" s="54">
        <v>690.09</v>
      </c>
      <c r="T58" s="54">
        <v>740.84</v>
      </c>
      <c r="U58" s="54">
        <v>834.06</v>
      </c>
      <c r="V58" s="54">
        <v>936.45</v>
      </c>
      <c r="W58" s="54">
        <v>1086.45</v>
      </c>
      <c r="X58" s="54">
        <v>1291.31</v>
      </c>
      <c r="Y58" s="54">
        <v>1451.9</v>
      </c>
      <c r="Z58" s="54">
        <v>1613.4</v>
      </c>
      <c r="AA58" s="54">
        <v>1775.05</v>
      </c>
      <c r="AB58" s="54">
        <v>1934.72</v>
      </c>
    </row>
    <row r="59" spans="2:28" ht="15.75" x14ac:dyDescent="0.3">
      <c r="B59" s="7" t="s">
        <v>148</v>
      </c>
      <c r="C59" s="7" t="s">
        <v>156</v>
      </c>
      <c r="D59" s="54">
        <v>270.95999999999998</v>
      </c>
      <c r="E59" s="54">
        <v>387.97</v>
      </c>
      <c r="F59" s="54">
        <v>400.25</v>
      </c>
      <c r="G59" s="54">
        <v>410.07</v>
      </c>
      <c r="H59" s="54">
        <v>418.92</v>
      </c>
      <c r="I59" s="54">
        <v>431.92</v>
      </c>
      <c r="J59" s="54">
        <v>437.93</v>
      </c>
      <c r="K59" s="54">
        <v>454.56</v>
      </c>
      <c r="L59" s="54">
        <v>480.59</v>
      </c>
      <c r="M59" s="54">
        <v>515.38</v>
      </c>
      <c r="N59" s="54">
        <v>529.97</v>
      </c>
      <c r="O59" s="54">
        <v>547</v>
      </c>
      <c r="P59" s="54">
        <v>563.23</v>
      </c>
      <c r="Q59" s="54">
        <v>578.58000000000004</v>
      </c>
      <c r="R59" s="54">
        <v>592.46</v>
      </c>
      <c r="S59" s="54">
        <v>599.03</v>
      </c>
      <c r="T59" s="54">
        <v>613.97</v>
      </c>
      <c r="U59" s="54">
        <v>627.62</v>
      </c>
      <c r="V59" s="54">
        <v>634.24</v>
      </c>
      <c r="W59" s="54">
        <v>646.13</v>
      </c>
      <c r="X59" s="54">
        <v>656.84</v>
      </c>
      <c r="Y59" s="54">
        <v>671.84</v>
      </c>
      <c r="Z59" s="54">
        <v>674.61</v>
      </c>
      <c r="AA59" s="54">
        <v>693.73</v>
      </c>
      <c r="AB59" s="54">
        <v>713.73</v>
      </c>
    </row>
    <row r="60" spans="2:28" ht="15.75" x14ac:dyDescent="0.3">
      <c r="B60" s="7" t="s">
        <v>148</v>
      </c>
      <c r="C60" s="7" t="s">
        <v>157</v>
      </c>
      <c r="D60" s="54">
        <v>75.58</v>
      </c>
      <c r="E60" s="54">
        <v>77.38</v>
      </c>
      <c r="F60" s="54">
        <v>79.06</v>
      </c>
      <c r="G60" s="54">
        <v>81.400000000000006</v>
      </c>
      <c r="H60" s="54">
        <v>83.71</v>
      </c>
      <c r="I60" s="54">
        <v>98.79</v>
      </c>
      <c r="J60" s="54">
        <v>116.09</v>
      </c>
      <c r="K60" s="54">
        <v>140.35</v>
      </c>
      <c r="L60" s="54">
        <v>163.26</v>
      </c>
      <c r="M60" s="54">
        <v>186.64</v>
      </c>
      <c r="N60" s="54">
        <v>207.06</v>
      </c>
      <c r="O60" s="54">
        <v>225</v>
      </c>
      <c r="P60" s="54">
        <v>242.44</v>
      </c>
      <c r="Q60" s="54">
        <v>259.91000000000003</v>
      </c>
      <c r="R60" s="54">
        <v>274.77999999999997</v>
      </c>
      <c r="S60" s="54">
        <v>279.89999999999998</v>
      </c>
      <c r="T60" s="54">
        <v>283.10000000000002</v>
      </c>
      <c r="U60" s="54">
        <v>288.8</v>
      </c>
      <c r="V60" s="54">
        <v>290.83999999999997</v>
      </c>
      <c r="W60" s="54">
        <v>291.25</v>
      </c>
      <c r="X60" s="54">
        <v>298.23</v>
      </c>
      <c r="Y60" s="54">
        <v>303.61</v>
      </c>
      <c r="Z60" s="54">
        <v>309.2</v>
      </c>
      <c r="AA60" s="54">
        <v>313.95</v>
      </c>
      <c r="AB60" s="54">
        <v>321.16000000000003</v>
      </c>
    </row>
    <row r="61" spans="2:28" ht="15.75" x14ac:dyDescent="0.3">
      <c r="B61" s="7" t="s">
        <v>148</v>
      </c>
      <c r="C61" s="7" t="s">
        <v>158</v>
      </c>
      <c r="D61" s="54">
        <v>54.17</v>
      </c>
      <c r="E61" s="54">
        <v>54.56</v>
      </c>
      <c r="F61" s="54">
        <v>55.11</v>
      </c>
      <c r="G61" s="54">
        <v>55.12</v>
      </c>
      <c r="H61" s="54">
        <v>55.83</v>
      </c>
      <c r="I61" s="54">
        <v>56.53</v>
      </c>
      <c r="J61" s="54">
        <v>58.14</v>
      </c>
      <c r="K61" s="54">
        <v>60.05</v>
      </c>
      <c r="L61" s="54">
        <v>62.07</v>
      </c>
      <c r="M61" s="54">
        <v>64.44</v>
      </c>
      <c r="N61" s="54">
        <v>65.23</v>
      </c>
      <c r="O61" s="54">
        <v>66.28</v>
      </c>
      <c r="P61" s="54">
        <v>67.27</v>
      </c>
      <c r="Q61" s="54">
        <v>68.64</v>
      </c>
      <c r="R61" s="54">
        <v>69.78</v>
      </c>
      <c r="S61" s="54">
        <v>70.62</v>
      </c>
      <c r="T61" s="54">
        <v>71.22</v>
      </c>
      <c r="U61" s="54">
        <v>72.59</v>
      </c>
      <c r="V61" s="54">
        <v>73.41</v>
      </c>
      <c r="W61" s="54">
        <v>74.569999999999993</v>
      </c>
      <c r="X61" s="54">
        <v>75.849999999999994</v>
      </c>
      <c r="Y61" s="54">
        <v>76.64</v>
      </c>
      <c r="Z61" s="54">
        <v>77.84</v>
      </c>
      <c r="AA61" s="54">
        <v>78.69</v>
      </c>
      <c r="AB61" s="54">
        <v>79.66</v>
      </c>
    </row>
    <row r="62" spans="2:28" ht="15.75" x14ac:dyDescent="0.3">
      <c r="B62" s="7" t="s">
        <v>148</v>
      </c>
      <c r="C62" s="7" t="s">
        <v>159</v>
      </c>
      <c r="D62" s="54">
        <v>470.91</v>
      </c>
      <c r="E62" s="54">
        <v>483.05</v>
      </c>
      <c r="F62" s="54">
        <v>501.28</v>
      </c>
      <c r="G62" s="54">
        <v>517.11</v>
      </c>
      <c r="H62" s="54">
        <v>540.97</v>
      </c>
      <c r="I62" s="54">
        <v>567.39</v>
      </c>
      <c r="J62" s="54">
        <v>666.05</v>
      </c>
      <c r="K62" s="54">
        <v>769.49</v>
      </c>
      <c r="L62" s="54">
        <v>878.02</v>
      </c>
      <c r="M62" s="54">
        <v>951.21</v>
      </c>
      <c r="N62" s="54">
        <v>983.87</v>
      </c>
      <c r="O62" s="54">
        <v>1034.3</v>
      </c>
      <c r="P62" s="54">
        <v>1066.56</v>
      </c>
      <c r="Q62" s="54">
        <v>1119.3399999999999</v>
      </c>
      <c r="R62" s="54">
        <v>1178.06</v>
      </c>
      <c r="S62" s="54">
        <v>1233.83</v>
      </c>
      <c r="T62" s="54">
        <v>1289.72</v>
      </c>
      <c r="U62" s="54">
        <v>1407.02</v>
      </c>
      <c r="V62" s="54">
        <v>1570.16</v>
      </c>
      <c r="W62" s="54">
        <v>1765.22</v>
      </c>
      <c r="X62" s="54">
        <v>1932</v>
      </c>
      <c r="Y62" s="54">
        <v>2055.5300000000002</v>
      </c>
      <c r="Z62" s="54">
        <v>2122.23</v>
      </c>
      <c r="AA62" s="54">
        <v>2157.38</v>
      </c>
      <c r="AB62" s="54">
        <v>2181.19</v>
      </c>
    </row>
    <row r="63" spans="2:28" ht="15.75" x14ac:dyDescent="0.3">
      <c r="B63" s="7" t="s">
        <v>148</v>
      </c>
      <c r="C63" s="7" t="s">
        <v>160</v>
      </c>
      <c r="D63" s="54">
        <v>159.71</v>
      </c>
      <c r="E63" s="54">
        <v>164.87</v>
      </c>
      <c r="F63" s="54">
        <v>204.55</v>
      </c>
      <c r="G63" s="54">
        <v>217.07</v>
      </c>
      <c r="H63" s="54">
        <v>228.23</v>
      </c>
      <c r="I63" s="54">
        <v>244.03</v>
      </c>
      <c r="J63" s="54">
        <v>270.75</v>
      </c>
      <c r="K63" s="54">
        <v>297.16000000000003</v>
      </c>
      <c r="L63" s="54">
        <v>324.76</v>
      </c>
      <c r="M63" s="54">
        <v>503.39</v>
      </c>
      <c r="N63" s="54">
        <v>525.15</v>
      </c>
      <c r="O63" s="54">
        <v>544.4</v>
      </c>
      <c r="P63" s="54">
        <v>565.19000000000005</v>
      </c>
      <c r="Q63" s="54">
        <v>581.22</v>
      </c>
      <c r="R63" s="54">
        <v>589.07000000000005</v>
      </c>
      <c r="S63" s="54">
        <v>602.57000000000005</v>
      </c>
      <c r="T63" s="54">
        <v>613.98</v>
      </c>
      <c r="U63" s="54">
        <v>620.97</v>
      </c>
      <c r="V63" s="54">
        <v>631.77</v>
      </c>
      <c r="W63" s="54">
        <v>644.11</v>
      </c>
      <c r="X63" s="54">
        <v>652.85</v>
      </c>
      <c r="Y63" s="54">
        <v>657.78</v>
      </c>
      <c r="Z63" s="54">
        <v>668.25</v>
      </c>
      <c r="AA63" s="54">
        <v>681.18</v>
      </c>
      <c r="AB63" s="54">
        <v>693.26</v>
      </c>
    </row>
    <row r="64" spans="2:28" ht="15.75" x14ac:dyDescent="0.3">
      <c r="B64" s="7" t="s">
        <v>148</v>
      </c>
      <c r="C64" s="7" t="s">
        <v>161</v>
      </c>
      <c r="D64" s="54">
        <v>588.24</v>
      </c>
      <c r="E64" s="54">
        <v>609.04</v>
      </c>
      <c r="F64" s="54">
        <v>634.67999999999995</v>
      </c>
      <c r="G64" s="54">
        <v>656.71</v>
      </c>
      <c r="H64" s="54">
        <v>679.8</v>
      </c>
      <c r="I64" s="54">
        <v>716.31</v>
      </c>
      <c r="J64" s="54">
        <v>758.65</v>
      </c>
      <c r="K64" s="54">
        <v>803.81</v>
      </c>
      <c r="L64" s="54">
        <v>849.78</v>
      </c>
      <c r="M64" s="54">
        <v>899.08</v>
      </c>
      <c r="N64" s="54">
        <v>931.12</v>
      </c>
      <c r="O64" s="54">
        <v>962.35</v>
      </c>
      <c r="P64" s="54">
        <v>987.12</v>
      </c>
      <c r="Q64" s="54">
        <v>1011.59</v>
      </c>
      <c r="R64" s="54">
        <v>1038.23</v>
      </c>
      <c r="S64" s="54">
        <v>1062.1300000000001</v>
      </c>
      <c r="T64" s="54">
        <v>1091.47</v>
      </c>
      <c r="U64" s="54">
        <v>1114.49</v>
      </c>
      <c r="V64" s="54">
        <v>1147.82</v>
      </c>
      <c r="W64" s="54">
        <v>1177.95</v>
      </c>
      <c r="X64" s="54">
        <v>1208.6300000000001</v>
      </c>
      <c r="Y64" s="54">
        <v>1235.1400000000001</v>
      </c>
      <c r="Z64" s="54">
        <v>1268.56</v>
      </c>
      <c r="AA64" s="54">
        <v>1306.6600000000001</v>
      </c>
      <c r="AB64" s="54">
        <v>1335.99</v>
      </c>
    </row>
    <row r="65" spans="2:28" ht="15.75" x14ac:dyDescent="0.3">
      <c r="B65" s="7" t="s">
        <v>148</v>
      </c>
      <c r="C65" s="7" t="s">
        <v>162</v>
      </c>
      <c r="D65" s="54">
        <v>31.72</v>
      </c>
      <c r="E65" s="54">
        <v>32.42</v>
      </c>
      <c r="F65" s="54">
        <v>33.18</v>
      </c>
      <c r="G65" s="54">
        <v>33.94</v>
      </c>
      <c r="H65" s="54">
        <v>34.69</v>
      </c>
      <c r="I65" s="54">
        <v>36.26</v>
      </c>
      <c r="J65" s="54">
        <v>38.799999999999997</v>
      </c>
      <c r="K65" s="54">
        <v>41.47</v>
      </c>
      <c r="L65" s="54">
        <v>44.41</v>
      </c>
      <c r="M65" s="54">
        <v>47.56</v>
      </c>
      <c r="N65" s="54">
        <v>49.53</v>
      </c>
      <c r="O65" s="54">
        <v>50.9</v>
      </c>
      <c r="P65" s="54">
        <v>52.51</v>
      </c>
      <c r="Q65" s="54">
        <v>54.08</v>
      </c>
      <c r="R65" s="54">
        <v>55.33</v>
      </c>
      <c r="S65" s="54">
        <v>56.83</v>
      </c>
      <c r="T65" s="54">
        <v>58.8</v>
      </c>
      <c r="U65" s="54">
        <v>60.16</v>
      </c>
      <c r="V65" s="54">
        <v>62.01</v>
      </c>
      <c r="W65" s="54">
        <v>63.74</v>
      </c>
      <c r="X65" s="54">
        <v>65.75</v>
      </c>
      <c r="Y65" s="54">
        <v>67.27</v>
      </c>
      <c r="Z65" s="54">
        <v>68.94</v>
      </c>
      <c r="AA65" s="54">
        <v>70.42</v>
      </c>
      <c r="AB65" s="54">
        <v>71.67</v>
      </c>
    </row>
    <row r="66" spans="2:28" ht="15.75" x14ac:dyDescent="0.3">
      <c r="B66" s="7" t="s">
        <v>148</v>
      </c>
      <c r="C66" s="7" t="s">
        <v>163</v>
      </c>
      <c r="D66" s="54">
        <v>885.36</v>
      </c>
      <c r="E66" s="54">
        <v>920.93</v>
      </c>
      <c r="F66" s="54">
        <v>961.59</v>
      </c>
      <c r="G66" s="54">
        <v>998.32</v>
      </c>
      <c r="H66" s="54">
        <v>1035.4100000000001</v>
      </c>
      <c r="I66" s="54">
        <v>1100.31</v>
      </c>
      <c r="J66" s="54">
        <v>1156.3900000000001</v>
      </c>
      <c r="K66" s="54">
        <v>1237.97</v>
      </c>
      <c r="L66" s="54">
        <v>1328.72</v>
      </c>
      <c r="M66" s="54">
        <v>1412.71</v>
      </c>
      <c r="N66" s="54">
        <v>1458.61</v>
      </c>
      <c r="O66" s="54">
        <v>1513.69</v>
      </c>
      <c r="P66" s="54">
        <v>1544.7</v>
      </c>
      <c r="Q66" s="54">
        <v>1573.93</v>
      </c>
      <c r="R66" s="54">
        <v>1619.14</v>
      </c>
      <c r="S66" s="54">
        <v>1643.07</v>
      </c>
      <c r="T66" s="54">
        <v>1686.72</v>
      </c>
      <c r="U66" s="54">
        <v>1713.16</v>
      </c>
      <c r="V66" s="54">
        <v>1741.94</v>
      </c>
      <c r="W66" s="54">
        <v>1780.78</v>
      </c>
      <c r="X66" s="54">
        <v>1808.81</v>
      </c>
      <c r="Y66" s="54">
        <v>1844.43</v>
      </c>
      <c r="Z66" s="54">
        <v>1876.24</v>
      </c>
      <c r="AA66" s="54">
        <v>1934.23</v>
      </c>
      <c r="AB66" s="54">
        <v>1971.32</v>
      </c>
    </row>
    <row r="67" spans="2:28" ht="15.75" x14ac:dyDescent="0.3">
      <c r="B67" s="7" t="s">
        <v>148</v>
      </c>
      <c r="C67" s="7" t="s">
        <v>164</v>
      </c>
      <c r="D67" s="54">
        <v>358.62</v>
      </c>
      <c r="E67" s="54">
        <v>364.68</v>
      </c>
      <c r="F67" s="54">
        <v>372.98</v>
      </c>
      <c r="G67" s="54">
        <v>388.92</v>
      </c>
      <c r="H67" s="54">
        <v>400.59</v>
      </c>
      <c r="I67" s="54">
        <v>436.94</v>
      </c>
      <c r="J67" s="54">
        <v>466.95</v>
      </c>
      <c r="K67" s="54">
        <v>500.26</v>
      </c>
      <c r="L67" s="54">
        <v>542.54999999999995</v>
      </c>
      <c r="M67" s="54">
        <v>590.76</v>
      </c>
      <c r="N67" s="54">
        <v>620.96</v>
      </c>
      <c r="O67" s="54">
        <v>648.57000000000005</v>
      </c>
      <c r="P67" s="54">
        <v>676.62</v>
      </c>
      <c r="Q67" s="54">
        <v>704.74</v>
      </c>
      <c r="R67" s="54">
        <v>733.03</v>
      </c>
      <c r="S67" s="54">
        <v>759.34</v>
      </c>
      <c r="T67" s="54">
        <v>785.99</v>
      </c>
      <c r="U67" s="54">
        <v>800.33</v>
      </c>
      <c r="V67" s="54">
        <v>825.33</v>
      </c>
      <c r="W67" s="54">
        <v>853.49</v>
      </c>
      <c r="X67" s="54">
        <v>869.06</v>
      </c>
      <c r="Y67" s="54">
        <v>881.71</v>
      </c>
      <c r="Z67" s="54">
        <v>899.87</v>
      </c>
      <c r="AA67" s="54">
        <v>934.37</v>
      </c>
      <c r="AB67" s="54">
        <v>967.94</v>
      </c>
    </row>
    <row r="68" spans="2:28" ht="15.75" x14ac:dyDescent="0.3">
      <c r="B68" s="7" t="s">
        <v>148</v>
      </c>
      <c r="C68" s="7" t="s">
        <v>165</v>
      </c>
      <c r="D68" s="54">
        <v>1023.93</v>
      </c>
      <c r="E68" s="54">
        <v>1058.6199999999999</v>
      </c>
      <c r="F68" s="54">
        <v>1101.49</v>
      </c>
      <c r="G68" s="54">
        <v>1143.9100000000001</v>
      </c>
      <c r="H68" s="54">
        <v>1433.26</v>
      </c>
      <c r="I68" s="54">
        <v>1600.62</v>
      </c>
      <c r="J68" s="54">
        <v>1788.26</v>
      </c>
      <c r="K68" s="54">
        <v>1995.65</v>
      </c>
      <c r="L68" s="54">
        <v>2220.29</v>
      </c>
      <c r="M68" s="54">
        <v>2438.34</v>
      </c>
      <c r="N68" s="54">
        <v>2590.42</v>
      </c>
      <c r="O68" s="54">
        <v>2733.53</v>
      </c>
      <c r="P68" s="54">
        <v>2875.06</v>
      </c>
      <c r="Q68" s="54">
        <v>3027.51</v>
      </c>
      <c r="R68" s="54">
        <v>3129.85</v>
      </c>
      <c r="S68" s="54">
        <v>3231.44</v>
      </c>
      <c r="T68" s="54">
        <v>3328.33</v>
      </c>
      <c r="U68" s="54">
        <v>3420.57</v>
      </c>
      <c r="V68" s="54">
        <v>3524.4</v>
      </c>
      <c r="W68" s="54">
        <v>3640.19</v>
      </c>
      <c r="X68" s="54">
        <v>3745.73</v>
      </c>
      <c r="Y68" s="54">
        <v>3823.19</v>
      </c>
      <c r="Z68" s="54">
        <v>3894.8</v>
      </c>
      <c r="AA68" s="54">
        <v>4014.38</v>
      </c>
      <c r="AB68" s="54">
        <v>4072.25</v>
      </c>
    </row>
    <row r="69" spans="2:28" ht="15.75" x14ac:dyDescent="0.3">
      <c r="B69" s="7" t="s">
        <v>148</v>
      </c>
      <c r="C69" s="7" t="s">
        <v>166</v>
      </c>
      <c r="D69" s="54">
        <v>252.78</v>
      </c>
      <c r="E69" s="54">
        <v>274.68</v>
      </c>
      <c r="F69" s="54">
        <v>323.01</v>
      </c>
      <c r="G69" s="54">
        <v>419.13</v>
      </c>
      <c r="H69" s="54">
        <v>520.94000000000005</v>
      </c>
      <c r="I69" s="54">
        <v>623.58000000000004</v>
      </c>
      <c r="J69" s="54">
        <v>677.4</v>
      </c>
      <c r="K69" s="54">
        <v>734.51</v>
      </c>
      <c r="L69" s="54">
        <v>866.92</v>
      </c>
      <c r="M69" s="54">
        <v>1003.97</v>
      </c>
      <c r="N69" s="54">
        <v>1136.6500000000001</v>
      </c>
      <c r="O69" s="54">
        <v>1148.06</v>
      </c>
      <c r="P69" s="54">
        <v>1162.79</v>
      </c>
      <c r="Q69" s="54">
        <v>1178.56</v>
      </c>
      <c r="R69" s="54">
        <v>1191.8599999999999</v>
      </c>
      <c r="S69" s="54">
        <v>1209.21</v>
      </c>
      <c r="T69" s="54">
        <v>1224.22</v>
      </c>
      <c r="U69" s="54">
        <v>1244.44</v>
      </c>
      <c r="V69" s="54">
        <v>1259.74</v>
      </c>
      <c r="W69" s="54">
        <v>1278.32</v>
      </c>
      <c r="X69" s="54">
        <v>1300.0899999999999</v>
      </c>
      <c r="Y69" s="54">
        <v>1312.71</v>
      </c>
      <c r="Z69" s="54">
        <v>1322.45</v>
      </c>
      <c r="AA69" s="54">
        <v>1330.26</v>
      </c>
      <c r="AB69" s="54">
        <v>1338.93</v>
      </c>
    </row>
    <row r="70" spans="2:28" ht="15.75" x14ac:dyDescent="0.3">
      <c r="B70" s="7" t="s">
        <v>148</v>
      </c>
      <c r="C70" s="7" t="s">
        <v>167</v>
      </c>
      <c r="D70" s="54">
        <v>10.56</v>
      </c>
      <c r="E70" s="54">
        <v>19.75</v>
      </c>
      <c r="F70" s="54">
        <v>20.13</v>
      </c>
      <c r="G70" s="54">
        <v>20.440000000000001</v>
      </c>
      <c r="H70" s="54">
        <v>21.33</v>
      </c>
      <c r="I70" s="54">
        <v>22.19</v>
      </c>
      <c r="J70" s="54">
        <v>23.13</v>
      </c>
      <c r="K70" s="54">
        <v>24.45</v>
      </c>
      <c r="L70" s="54">
        <v>25.45</v>
      </c>
      <c r="M70" s="54">
        <v>26.63</v>
      </c>
      <c r="N70" s="54">
        <v>27.36</v>
      </c>
      <c r="O70" s="54">
        <v>28.24</v>
      </c>
      <c r="P70" s="54">
        <v>28.49</v>
      </c>
      <c r="Q70" s="54">
        <v>29.3</v>
      </c>
      <c r="R70" s="54">
        <v>29.32</v>
      </c>
      <c r="S70" s="54">
        <v>29.99</v>
      </c>
      <c r="T70" s="54">
        <v>30.79</v>
      </c>
      <c r="U70" s="54">
        <v>30.7</v>
      </c>
      <c r="V70" s="54">
        <v>31.31</v>
      </c>
      <c r="W70" s="54">
        <v>31.34</v>
      </c>
      <c r="X70" s="54">
        <v>31.85</v>
      </c>
      <c r="Y70" s="54">
        <v>32.01</v>
      </c>
      <c r="Z70" s="54">
        <v>32.43</v>
      </c>
      <c r="AA70" s="54">
        <v>33.229999999999997</v>
      </c>
      <c r="AB70" s="54">
        <v>33.72</v>
      </c>
    </row>
    <row r="71" spans="2:28" ht="15.75" x14ac:dyDescent="0.3">
      <c r="B71" s="7" t="s">
        <v>148</v>
      </c>
      <c r="C71" s="7" t="s">
        <v>168</v>
      </c>
      <c r="D71" s="54">
        <v>429.15</v>
      </c>
      <c r="E71" s="54">
        <v>542.95000000000005</v>
      </c>
      <c r="F71" s="54">
        <v>567.36</v>
      </c>
      <c r="G71" s="54">
        <v>670.34</v>
      </c>
      <c r="H71" s="54">
        <v>692.13</v>
      </c>
      <c r="I71" s="54">
        <v>757.17</v>
      </c>
      <c r="J71" s="54">
        <v>824.44</v>
      </c>
      <c r="K71" s="54">
        <v>893.53</v>
      </c>
      <c r="L71" s="54">
        <v>963.82</v>
      </c>
      <c r="M71" s="54">
        <v>1033.92</v>
      </c>
      <c r="N71" s="54">
        <v>1073.8399999999999</v>
      </c>
      <c r="O71" s="54">
        <v>1164.7</v>
      </c>
      <c r="P71" s="54">
        <v>1187.1600000000001</v>
      </c>
      <c r="Q71" s="54">
        <v>1206.92</v>
      </c>
      <c r="R71" s="54">
        <v>1239.21</v>
      </c>
      <c r="S71" s="54">
        <v>1259.68</v>
      </c>
      <c r="T71" s="54">
        <v>1297.92</v>
      </c>
      <c r="U71" s="54">
        <v>1324.09</v>
      </c>
      <c r="V71" s="54">
        <v>1343.7</v>
      </c>
      <c r="W71" s="54">
        <v>1371.58</v>
      </c>
      <c r="X71" s="54">
        <v>1396.05</v>
      </c>
      <c r="Y71" s="54">
        <v>1421.96</v>
      </c>
      <c r="Z71" s="54">
        <v>1435.78</v>
      </c>
      <c r="AA71" s="54">
        <v>1483.83</v>
      </c>
      <c r="AB71" s="54">
        <v>1513.46</v>
      </c>
    </row>
    <row r="72" spans="2:28" ht="15.75" x14ac:dyDescent="0.3">
      <c r="B72" s="7" t="s">
        <v>148</v>
      </c>
      <c r="C72" s="7" t="s">
        <v>169</v>
      </c>
      <c r="D72" s="54">
        <v>110.37</v>
      </c>
      <c r="E72" s="54">
        <v>251.91</v>
      </c>
      <c r="F72" s="54">
        <v>270.91000000000003</v>
      </c>
      <c r="G72" s="54">
        <v>276.17</v>
      </c>
      <c r="H72" s="54">
        <v>280.06</v>
      </c>
      <c r="I72" s="54">
        <v>289.85000000000002</v>
      </c>
      <c r="J72" s="54">
        <v>299.33999999999997</v>
      </c>
      <c r="K72" s="54">
        <v>312.24</v>
      </c>
      <c r="L72" s="54">
        <v>324.35000000000002</v>
      </c>
      <c r="M72" s="54">
        <v>337.86</v>
      </c>
      <c r="N72" s="54">
        <v>345.4</v>
      </c>
      <c r="O72" s="54">
        <v>351.02</v>
      </c>
      <c r="P72" s="54">
        <v>356.9</v>
      </c>
      <c r="Q72" s="54">
        <v>364.66</v>
      </c>
      <c r="R72" s="54">
        <v>371.22</v>
      </c>
      <c r="S72" s="54">
        <v>380.5</v>
      </c>
      <c r="T72" s="54">
        <v>386.72</v>
      </c>
      <c r="U72" s="54">
        <v>388.14</v>
      </c>
      <c r="V72" s="54">
        <v>396.81</v>
      </c>
      <c r="W72" s="54">
        <v>397.3</v>
      </c>
      <c r="X72" s="54">
        <v>402.28</v>
      </c>
      <c r="Y72" s="54">
        <v>407.68</v>
      </c>
      <c r="Z72" s="54">
        <v>413.88</v>
      </c>
      <c r="AA72" s="54">
        <v>422.09</v>
      </c>
      <c r="AB72" s="54">
        <v>430.16</v>
      </c>
    </row>
    <row r="73" spans="2:28" ht="15.75" x14ac:dyDescent="0.3">
      <c r="B73" s="7" t="s">
        <v>148</v>
      </c>
      <c r="C73" s="7" t="s">
        <v>170</v>
      </c>
      <c r="D73" s="54">
        <v>21.28</v>
      </c>
      <c r="E73" s="54">
        <v>21.84</v>
      </c>
      <c r="F73" s="54">
        <v>22.45</v>
      </c>
      <c r="G73" s="54">
        <v>23.12</v>
      </c>
      <c r="H73" s="54">
        <v>23.76</v>
      </c>
      <c r="I73" s="54">
        <v>25.17</v>
      </c>
      <c r="J73" s="54">
        <v>27</v>
      </c>
      <c r="K73" s="54">
        <v>29.02</v>
      </c>
      <c r="L73" s="54">
        <v>31.01</v>
      </c>
      <c r="M73" s="54">
        <v>33.14</v>
      </c>
      <c r="N73" s="54">
        <v>34.44</v>
      </c>
      <c r="O73" s="54">
        <v>35.380000000000003</v>
      </c>
      <c r="P73" s="54">
        <v>36.270000000000003</v>
      </c>
      <c r="Q73" s="54">
        <v>37.71</v>
      </c>
      <c r="R73" s="54">
        <v>38.479999999999997</v>
      </c>
      <c r="S73" s="54">
        <v>39.56</v>
      </c>
      <c r="T73" s="54">
        <v>40.51</v>
      </c>
      <c r="U73" s="54">
        <v>41.62</v>
      </c>
      <c r="V73" s="54">
        <v>43.07</v>
      </c>
      <c r="W73" s="54">
        <v>44.22</v>
      </c>
      <c r="X73" s="54">
        <v>45.58</v>
      </c>
      <c r="Y73" s="54">
        <v>46.8</v>
      </c>
      <c r="Z73" s="54">
        <v>48.22</v>
      </c>
      <c r="AA73" s="54">
        <v>49.51</v>
      </c>
      <c r="AB73" s="54">
        <v>50.7</v>
      </c>
    </row>
    <row r="74" spans="2:28" ht="15.75" x14ac:dyDescent="0.3">
      <c r="B74" s="7" t="s">
        <v>148</v>
      </c>
      <c r="C74" s="7" t="s">
        <v>171</v>
      </c>
      <c r="D74" s="54">
        <v>65.459999999999994</v>
      </c>
      <c r="E74" s="54">
        <v>67.209999999999994</v>
      </c>
      <c r="F74" s="54">
        <v>69.13</v>
      </c>
      <c r="G74" s="54">
        <v>71.89</v>
      </c>
      <c r="H74" s="54">
        <v>74.040000000000006</v>
      </c>
      <c r="I74" s="54">
        <v>79.09</v>
      </c>
      <c r="J74" s="54">
        <v>84.64</v>
      </c>
      <c r="K74" s="54">
        <v>90.59</v>
      </c>
      <c r="L74" s="54">
        <v>97.69</v>
      </c>
      <c r="M74" s="54">
        <v>104.81</v>
      </c>
      <c r="N74" s="54">
        <v>109.25</v>
      </c>
      <c r="O74" s="54">
        <v>112.39</v>
      </c>
      <c r="P74" s="54">
        <v>115.71</v>
      </c>
      <c r="Q74" s="54">
        <v>118.58</v>
      </c>
      <c r="R74" s="54">
        <v>121.25</v>
      </c>
      <c r="S74" s="54">
        <v>124.26</v>
      </c>
      <c r="T74" s="54">
        <v>127.51</v>
      </c>
      <c r="U74" s="54">
        <v>129.68</v>
      </c>
      <c r="V74" s="54">
        <v>133.77000000000001</v>
      </c>
      <c r="W74" s="54">
        <v>138.33000000000001</v>
      </c>
      <c r="X74" s="54">
        <v>142.79</v>
      </c>
      <c r="Y74" s="54">
        <v>149.18</v>
      </c>
      <c r="Z74" s="54">
        <v>153.85</v>
      </c>
      <c r="AA74" s="54">
        <v>159.16999999999999</v>
      </c>
      <c r="AB74" s="54">
        <v>163.06</v>
      </c>
    </row>
    <row r="75" spans="2:28" ht="15.75" x14ac:dyDescent="0.3">
      <c r="B75" s="7" t="s">
        <v>148</v>
      </c>
      <c r="C75" s="7" t="s">
        <v>172</v>
      </c>
      <c r="D75" s="54">
        <v>285.45999999999998</v>
      </c>
      <c r="E75" s="54">
        <v>293.75</v>
      </c>
      <c r="F75" s="54">
        <v>302.31</v>
      </c>
      <c r="G75" s="54">
        <v>313.83999999999997</v>
      </c>
      <c r="H75" s="54">
        <v>322.57</v>
      </c>
      <c r="I75" s="54">
        <v>343.68</v>
      </c>
      <c r="J75" s="54">
        <v>371.31</v>
      </c>
      <c r="K75" s="54">
        <v>402.65</v>
      </c>
      <c r="L75" s="54">
        <v>431.46</v>
      </c>
      <c r="M75" s="54">
        <v>463.63</v>
      </c>
      <c r="N75" s="54">
        <v>481.17</v>
      </c>
      <c r="O75" s="54">
        <v>497.04</v>
      </c>
      <c r="P75" s="54">
        <v>513.45000000000005</v>
      </c>
      <c r="Q75" s="54">
        <v>527.41999999999996</v>
      </c>
      <c r="R75" s="54">
        <v>553.11</v>
      </c>
      <c r="S75" s="54">
        <v>572.89</v>
      </c>
      <c r="T75" s="54">
        <v>593.15</v>
      </c>
      <c r="U75" s="54">
        <v>605.13</v>
      </c>
      <c r="V75" s="54">
        <v>621.33000000000004</v>
      </c>
      <c r="W75" s="54">
        <v>642.70000000000005</v>
      </c>
      <c r="X75" s="54">
        <v>660.55</v>
      </c>
      <c r="Y75" s="54">
        <v>666.14</v>
      </c>
      <c r="Z75" s="54">
        <v>678.2</v>
      </c>
      <c r="AA75" s="54">
        <v>698.46</v>
      </c>
      <c r="AB75" s="54">
        <v>716.33</v>
      </c>
    </row>
    <row r="76" spans="2:28" ht="15.75" x14ac:dyDescent="0.3">
      <c r="B76" s="7" t="s">
        <v>148</v>
      </c>
      <c r="C76" s="7" t="s">
        <v>173</v>
      </c>
      <c r="D76" s="54">
        <v>27.75</v>
      </c>
      <c r="E76" s="54">
        <v>28.62</v>
      </c>
      <c r="F76" s="54">
        <v>29.5</v>
      </c>
      <c r="G76" s="54">
        <v>30.39</v>
      </c>
      <c r="H76" s="54">
        <v>31.45</v>
      </c>
      <c r="I76" s="54">
        <v>33.54</v>
      </c>
      <c r="J76" s="54">
        <v>36.14</v>
      </c>
      <c r="K76" s="54">
        <v>38.86</v>
      </c>
      <c r="L76" s="54">
        <v>42.02</v>
      </c>
      <c r="M76" s="54">
        <v>45.57</v>
      </c>
      <c r="N76" s="54">
        <v>47.9</v>
      </c>
      <c r="O76" s="54">
        <v>49.73</v>
      </c>
      <c r="P76" s="54">
        <v>51.68</v>
      </c>
      <c r="Q76" s="54">
        <v>53.77</v>
      </c>
      <c r="R76" s="54">
        <v>55.6</v>
      </c>
      <c r="S76" s="54">
        <v>57.33</v>
      </c>
      <c r="T76" s="54">
        <v>59.15</v>
      </c>
      <c r="U76" s="54">
        <v>60.47</v>
      </c>
      <c r="V76" s="54">
        <v>62.63</v>
      </c>
      <c r="W76" s="54">
        <v>64.73</v>
      </c>
      <c r="X76" s="54">
        <v>66.94</v>
      </c>
      <c r="Y76" s="54">
        <v>68.83</v>
      </c>
      <c r="Z76" s="54">
        <v>71.88</v>
      </c>
      <c r="AA76" s="54">
        <v>74.14</v>
      </c>
      <c r="AB76" s="54">
        <v>76.150000000000006</v>
      </c>
    </row>
    <row r="77" spans="2:28" ht="15.75" x14ac:dyDescent="0.3">
      <c r="B77" s="7" t="s">
        <v>148</v>
      </c>
      <c r="C77" s="7" t="s">
        <v>174</v>
      </c>
      <c r="D77" s="54">
        <v>1009.61</v>
      </c>
      <c r="E77" s="54">
        <v>1032.03</v>
      </c>
      <c r="F77" s="54">
        <v>1102.08</v>
      </c>
      <c r="G77" s="54">
        <v>1156.72</v>
      </c>
      <c r="H77" s="54">
        <v>1363.47</v>
      </c>
      <c r="I77" s="54">
        <v>1413.53</v>
      </c>
      <c r="J77" s="54">
        <v>1515.09</v>
      </c>
      <c r="K77" s="54">
        <v>1571.92</v>
      </c>
      <c r="L77" s="54">
        <v>1658.28</v>
      </c>
      <c r="M77" s="54">
        <v>1773.59</v>
      </c>
      <c r="N77" s="54">
        <v>2082.44</v>
      </c>
      <c r="O77" s="54">
        <v>2154.38</v>
      </c>
      <c r="P77" s="54">
        <v>2233.42</v>
      </c>
      <c r="Q77" s="54">
        <v>2294.38</v>
      </c>
      <c r="R77" s="54">
        <v>2500.6</v>
      </c>
      <c r="S77" s="54">
        <v>2550.52</v>
      </c>
      <c r="T77" s="54">
        <v>2645.46</v>
      </c>
      <c r="U77" s="54">
        <v>2730.41</v>
      </c>
      <c r="V77" s="54">
        <v>2831.78</v>
      </c>
      <c r="W77" s="54">
        <v>2917.88</v>
      </c>
      <c r="X77" s="54">
        <v>2991.14</v>
      </c>
      <c r="Y77" s="54">
        <v>3060.85</v>
      </c>
      <c r="Z77" s="54">
        <v>3105.51</v>
      </c>
      <c r="AA77" s="54">
        <v>3142.43</v>
      </c>
      <c r="AB77" s="54">
        <v>3212.17</v>
      </c>
    </row>
    <row r="78" spans="2:28" ht="15.75" x14ac:dyDescent="0.3">
      <c r="B78" s="7" t="s">
        <v>148</v>
      </c>
      <c r="C78" s="7" t="s">
        <v>175</v>
      </c>
      <c r="D78" s="54">
        <v>139.58000000000001</v>
      </c>
      <c r="E78" s="54">
        <v>130.36000000000001</v>
      </c>
      <c r="F78" s="54">
        <v>130.41</v>
      </c>
      <c r="G78" s="54">
        <v>132.36000000000001</v>
      </c>
      <c r="H78" s="54">
        <v>154.91999999999999</v>
      </c>
      <c r="I78" s="54">
        <v>179.32</v>
      </c>
      <c r="J78" s="54">
        <v>215.68</v>
      </c>
      <c r="K78" s="54">
        <v>252.43</v>
      </c>
      <c r="L78" s="54">
        <v>288.83</v>
      </c>
      <c r="M78" s="54">
        <v>300.19</v>
      </c>
      <c r="N78" s="54">
        <v>306.93</v>
      </c>
      <c r="O78" s="54">
        <v>311.57</v>
      </c>
      <c r="P78" s="54">
        <v>317.31</v>
      </c>
      <c r="Q78" s="54">
        <v>323.57</v>
      </c>
      <c r="R78" s="54">
        <v>342.42</v>
      </c>
      <c r="S78" s="54">
        <v>359.51</v>
      </c>
      <c r="T78" s="54">
        <v>378.64</v>
      </c>
      <c r="U78" s="54">
        <v>396.95</v>
      </c>
      <c r="V78" s="54">
        <v>415.73</v>
      </c>
      <c r="W78" s="54">
        <v>421.09</v>
      </c>
      <c r="X78" s="54">
        <v>425.79</v>
      </c>
      <c r="Y78" s="54">
        <v>428.06</v>
      </c>
      <c r="Z78" s="54">
        <v>433.29</v>
      </c>
      <c r="AA78" s="54">
        <v>435.83</v>
      </c>
      <c r="AB78" s="54">
        <v>438.73</v>
      </c>
    </row>
    <row r="79" spans="2:28" ht="15.75" x14ac:dyDescent="0.3">
      <c r="B79" s="7" t="s">
        <v>148</v>
      </c>
      <c r="C79" s="7" t="s">
        <v>176</v>
      </c>
      <c r="D79" s="54">
        <v>149.57</v>
      </c>
      <c r="E79" s="54">
        <v>150.91999999999999</v>
      </c>
      <c r="F79" s="54">
        <v>152.47</v>
      </c>
      <c r="G79" s="54">
        <v>154.16</v>
      </c>
      <c r="H79" s="54">
        <v>154.38</v>
      </c>
      <c r="I79" s="54">
        <v>156.94999999999999</v>
      </c>
      <c r="J79" s="54">
        <v>169.44</v>
      </c>
      <c r="K79" s="54">
        <v>182.83</v>
      </c>
      <c r="L79" s="54">
        <v>197.68</v>
      </c>
      <c r="M79" s="54">
        <v>214.15</v>
      </c>
      <c r="N79" s="54">
        <v>221.61</v>
      </c>
      <c r="O79" s="54">
        <v>231.22</v>
      </c>
      <c r="P79" s="54">
        <v>240.76</v>
      </c>
      <c r="Q79" s="54">
        <v>248.21</v>
      </c>
      <c r="R79" s="54">
        <v>256.10000000000002</v>
      </c>
      <c r="S79" s="54">
        <v>262.77</v>
      </c>
      <c r="T79" s="54">
        <v>269.94</v>
      </c>
      <c r="U79" s="54">
        <v>278.20999999999998</v>
      </c>
      <c r="V79" s="54">
        <v>286.61</v>
      </c>
      <c r="W79" s="54">
        <v>293.05</v>
      </c>
      <c r="X79" s="54">
        <v>302.63</v>
      </c>
      <c r="Y79" s="54">
        <v>307.52</v>
      </c>
      <c r="Z79" s="54">
        <v>314.60000000000002</v>
      </c>
      <c r="AA79" s="54">
        <v>316.5</v>
      </c>
      <c r="AB79" s="54">
        <v>318.57</v>
      </c>
    </row>
    <row r="81" spans="2:28" ht="18" x14ac:dyDescent="0.25">
      <c r="B81" s="12" t="s">
        <v>182</v>
      </c>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x14ac:dyDescent="0.25">
      <c r="B82" s="58" t="s">
        <v>144</v>
      </c>
    </row>
    <row r="83" spans="2:28" ht="15.75" x14ac:dyDescent="0.3">
      <c r="B83" s="30" t="s">
        <v>145</v>
      </c>
      <c r="C83" s="30" t="s">
        <v>152</v>
      </c>
      <c r="D83" s="13">
        <v>2026</v>
      </c>
      <c r="E83" s="13">
        <v>2027</v>
      </c>
      <c r="F83" s="13">
        <v>2028</v>
      </c>
      <c r="G83" s="13">
        <v>2029</v>
      </c>
      <c r="H83" s="13">
        <v>2030</v>
      </c>
      <c r="I83" s="13">
        <v>2031</v>
      </c>
      <c r="J83" s="13">
        <v>2032</v>
      </c>
      <c r="K83" s="13">
        <v>2033</v>
      </c>
      <c r="L83" s="13">
        <v>2034</v>
      </c>
      <c r="M83" s="13">
        <v>2035</v>
      </c>
      <c r="N83" s="13">
        <v>2036</v>
      </c>
      <c r="O83" s="13">
        <v>2037</v>
      </c>
      <c r="P83" s="13">
        <v>2038</v>
      </c>
      <c r="Q83" s="13">
        <v>2039</v>
      </c>
      <c r="R83" s="13">
        <v>2040</v>
      </c>
      <c r="S83" s="13">
        <v>2041</v>
      </c>
      <c r="T83" s="13">
        <v>2042</v>
      </c>
      <c r="U83" s="13">
        <v>2043</v>
      </c>
      <c r="V83" s="13">
        <v>2044</v>
      </c>
      <c r="W83" s="13">
        <v>2045</v>
      </c>
      <c r="X83" s="13">
        <v>2046</v>
      </c>
      <c r="Y83" s="13">
        <v>2047</v>
      </c>
      <c r="Z83" s="13">
        <v>2048</v>
      </c>
      <c r="AA83" s="13">
        <v>2049</v>
      </c>
      <c r="AB83" s="13">
        <v>2050</v>
      </c>
    </row>
    <row r="84" spans="2:28" ht="15.75" x14ac:dyDescent="0.3">
      <c r="B84" s="7" t="s">
        <v>146</v>
      </c>
      <c r="C84" s="7" t="s">
        <v>153</v>
      </c>
      <c r="D84" s="54">
        <v>10.37</v>
      </c>
      <c r="E84" s="54">
        <v>13.98</v>
      </c>
      <c r="F84" s="54">
        <v>17.39</v>
      </c>
      <c r="G84" s="54">
        <v>19.38</v>
      </c>
      <c r="H84" s="54">
        <v>22.25</v>
      </c>
      <c r="I84" s="54">
        <v>34.08</v>
      </c>
      <c r="J84" s="54">
        <v>33.29</v>
      </c>
      <c r="K84" s="54">
        <v>42.17</v>
      </c>
      <c r="L84" s="54">
        <v>45.36</v>
      </c>
      <c r="M84" s="54">
        <v>47.73</v>
      </c>
      <c r="N84" s="54">
        <v>37.9</v>
      </c>
      <c r="O84" s="54">
        <v>49.53</v>
      </c>
      <c r="P84" s="54">
        <v>50.07</v>
      </c>
      <c r="Q84" s="54">
        <v>50.71</v>
      </c>
      <c r="R84" s="54">
        <v>40.090000000000003</v>
      </c>
      <c r="S84" s="54">
        <v>52.27</v>
      </c>
      <c r="T84" s="54">
        <v>53.07</v>
      </c>
      <c r="U84" s="54">
        <v>53.72</v>
      </c>
      <c r="V84" s="54">
        <v>40.83</v>
      </c>
      <c r="W84" s="54">
        <v>55.3</v>
      </c>
      <c r="X84" s="54">
        <v>56.27</v>
      </c>
      <c r="Y84" s="54">
        <v>56.88</v>
      </c>
      <c r="Z84" s="54">
        <v>42.38</v>
      </c>
      <c r="AA84" s="54">
        <v>57.83</v>
      </c>
      <c r="AB84" s="54">
        <v>57.46</v>
      </c>
    </row>
    <row r="85" spans="2:28" ht="15.75" x14ac:dyDescent="0.3">
      <c r="B85" s="7" t="s">
        <v>146</v>
      </c>
      <c r="C85" s="7" t="s">
        <v>154</v>
      </c>
      <c r="D85" s="54">
        <v>15.12</v>
      </c>
      <c r="E85" s="54">
        <v>15.22</v>
      </c>
      <c r="F85" s="54">
        <v>15.32</v>
      </c>
      <c r="G85" s="54">
        <v>15.44</v>
      </c>
      <c r="H85" s="54">
        <v>15.61</v>
      </c>
      <c r="I85" s="54">
        <v>16.079999999999998</v>
      </c>
      <c r="J85" s="54">
        <v>16.579999999999998</v>
      </c>
      <c r="K85" s="54">
        <v>17.2</v>
      </c>
      <c r="L85" s="54">
        <v>17.809999999999999</v>
      </c>
      <c r="M85" s="54">
        <v>18.36</v>
      </c>
      <c r="N85" s="54">
        <v>18.72</v>
      </c>
      <c r="O85" s="54">
        <v>18.940000000000001</v>
      </c>
      <c r="P85" s="54">
        <v>19.21</v>
      </c>
      <c r="Q85" s="54">
        <v>19.579999999999998</v>
      </c>
      <c r="R85" s="54">
        <v>19.89</v>
      </c>
      <c r="S85" s="54">
        <v>20.38</v>
      </c>
      <c r="T85" s="54">
        <v>20.77</v>
      </c>
      <c r="U85" s="54">
        <v>21.21</v>
      </c>
      <c r="V85" s="54">
        <v>21.63</v>
      </c>
      <c r="W85" s="54">
        <v>22.08</v>
      </c>
      <c r="X85" s="54">
        <v>22.69</v>
      </c>
      <c r="Y85" s="54">
        <v>23.25</v>
      </c>
      <c r="Z85" s="54">
        <v>23.88</v>
      </c>
      <c r="AA85" s="54">
        <v>24.49</v>
      </c>
      <c r="AB85" s="54">
        <v>25.11</v>
      </c>
    </row>
    <row r="86" spans="2:28" ht="15.75" x14ac:dyDescent="0.3">
      <c r="B86" s="7" t="s">
        <v>146</v>
      </c>
      <c r="C86" s="7" t="s">
        <v>155</v>
      </c>
      <c r="D86" s="54">
        <v>17.38</v>
      </c>
      <c r="E86" s="54">
        <v>17.97</v>
      </c>
      <c r="F86" s="54">
        <v>18.52</v>
      </c>
      <c r="G86" s="54">
        <v>19.12</v>
      </c>
      <c r="H86" s="54">
        <v>19.989999999999998</v>
      </c>
      <c r="I86" s="54">
        <v>21.93</v>
      </c>
      <c r="J86" s="54">
        <v>24.15</v>
      </c>
      <c r="K86" s="54">
        <v>27.28</v>
      </c>
      <c r="L86" s="54">
        <v>29.8</v>
      </c>
      <c r="M86" s="54">
        <v>32.01</v>
      </c>
      <c r="N86" s="54">
        <v>32.69</v>
      </c>
      <c r="O86" s="54">
        <v>33.35</v>
      </c>
      <c r="P86" s="54">
        <v>33.72</v>
      </c>
      <c r="Q86" s="54">
        <v>34.17</v>
      </c>
      <c r="R86" s="54">
        <v>34.76</v>
      </c>
      <c r="S86" s="54">
        <v>35.28</v>
      </c>
      <c r="T86" s="54">
        <v>35.51</v>
      </c>
      <c r="U86" s="54">
        <v>35.9</v>
      </c>
      <c r="V86" s="54">
        <v>36.64</v>
      </c>
      <c r="W86" s="54">
        <v>37.28</v>
      </c>
      <c r="X86" s="54">
        <v>38.06</v>
      </c>
      <c r="Y86" s="54">
        <v>38.950000000000003</v>
      </c>
      <c r="Z86" s="54">
        <v>39.979999999999997</v>
      </c>
      <c r="AA86" s="54">
        <v>40.799999999999997</v>
      </c>
      <c r="AB86" s="54">
        <v>41.49</v>
      </c>
    </row>
    <row r="87" spans="2:28" ht="15.75" x14ac:dyDescent="0.3">
      <c r="B87" s="7" t="s">
        <v>146</v>
      </c>
      <c r="C87" s="7" t="s">
        <v>156</v>
      </c>
      <c r="D87" s="54">
        <v>62.96</v>
      </c>
      <c r="E87" s="54">
        <v>94.7</v>
      </c>
      <c r="F87" s="54">
        <v>95.54</v>
      </c>
      <c r="G87" s="54">
        <v>96.51</v>
      </c>
      <c r="H87" s="54">
        <v>97.6</v>
      </c>
      <c r="I87" s="54">
        <v>99.74</v>
      </c>
      <c r="J87" s="54">
        <v>101.55</v>
      </c>
      <c r="K87" s="54">
        <v>103.65</v>
      </c>
      <c r="L87" s="54">
        <v>105.8</v>
      </c>
      <c r="M87" s="54">
        <v>108.13</v>
      </c>
      <c r="N87" s="54">
        <v>110.7</v>
      </c>
      <c r="O87" s="54">
        <v>169.15</v>
      </c>
      <c r="P87" s="54">
        <v>171.33</v>
      </c>
      <c r="Q87" s="54">
        <v>172.84</v>
      </c>
      <c r="R87" s="54">
        <v>174.51</v>
      </c>
      <c r="S87" s="54">
        <v>175.4</v>
      </c>
      <c r="T87" s="54">
        <v>177.11</v>
      </c>
      <c r="U87" s="54">
        <v>178.56</v>
      </c>
      <c r="V87" s="54">
        <v>179.93</v>
      </c>
      <c r="W87" s="54">
        <v>181.27</v>
      </c>
      <c r="X87" s="54">
        <v>183.97</v>
      </c>
      <c r="Y87" s="54">
        <v>185.12</v>
      </c>
      <c r="Z87" s="54">
        <v>185.76</v>
      </c>
      <c r="AA87" s="54">
        <v>188.03</v>
      </c>
      <c r="AB87" s="54">
        <v>189.69</v>
      </c>
    </row>
    <row r="88" spans="2:28" ht="15.75" x14ac:dyDescent="0.3">
      <c r="B88" s="7" t="s">
        <v>146</v>
      </c>
      <c r="C88" s="7" t="s">
        <v>157</v>
      </c>
      <c r="D88" s="54">
        <v>19.670000000000002</v>
      </c>
      <c r="E88" s="54">
        <v>19.97</v>
      </c>
      <c r="F88" s="54">
        <v>15.76</v>
      </c>
      <c r="G88" s="54">
        <v>20.58</v>
      </c>
      <c r="H88" s="54">
        <v>20.96</v>
      </c>
      <c r="I88" s="54">
        <v>22.09</v>
      </c>
      <c r="J88" s="54">
        <v>18.149999999999999</v>
      </c>
      <c r="K88" s="54">
        <v>25.02</v>
      </c>
      <c r="L88" s="54">
        <v>26.36</v>
      </c>
      <c r="M88" s="54">
        <v>27.8</v>
      </c>
      <c r="N88" s="54">
        <v>21.83</v>
      </c>
      <c r="O88" s="54">
        <v>28.6</v>
      </c>
      <c r="P88" s="54">
        <v>28.93</v>
      </c>
      <c r="Q88" s="54">
        <v>29.39</v>
      </c>
      <c r="R88" s="54">
        <v>33.79</v>
      </c>
      <c r="S88" s="54">
        <v>49.67</v>
      </c>
      <c r="T88" s="54">
        <v>59.78</v>
      </c>
      <c r="U88" s="54">
        <v>70</v>
      </c>
      <c r="V88" s="54">
        <v>78.66</v>
      </c>
      <c r="W88" s="54">
        <v>79.94</v>
      </c>
      <c r="X88" s="54">
        <v>80.33</v>
      </c>
      <c r="Y88" s="54">
        <v>80.92</v>
      </c>
      <c r="Z88" s="54">
        <v>79.95</v>
      </c>
      <c r="AA88" s="54">
        <v>81.95</v>
      </c>
      <c r="AB88" s="54">
        <v>82.38</v>
      </c>
    </row>
    <row r="89" spans="2:28" ht="15.75" x14ac:dyDescent="0.3">
      <c r="B89" s="7" t="s">
        <v>146</v>
      </c>
      <c r="C89" s="7" t="s">
        <v>158</v>
      </c>
      <c r="D89" s="54">
        <v>2.76</v>
      </c>
      <c r="E89" s="54">
        <v>2.81</v>
      </c>
      <c r="F89" s="54">
        <v>2.86</v>
      </c>
      <c r="G89" s="54">
        <v>2.91</v>
      </c>
      <c r="H89" s="54">
        <v>2.97</v>
      </c>
      <c r="I89" s="54">
        <v>3.13</v>
      </c>
      <c r="J89" s="54">
        <v>3.31</v>
      </c>
      <c r="K89" s="54">
        <v>3.56</v>
      </c>
      <c r="L89" s="54">
        <v>3.8</v>
      </c>
      <c r="M89" s="54">
        <v>4.0599999999999996</v>
      </c>
      <c r="N89" s="54">
        <v>4.16</v>
      </c>
      <c r="O89" s="54">
        <v>4.26</v>
      </c>
      <c r="P89" s="54">
        <v>4.3099999999999996</v>
      </c>
      <c r="Q89" s="54">
        <v>4.38</v>
      </c>
      <c r="R89" s="54">
        <v>4.47</v>
      </c>
      <c r="S89" s="54">
        <v>4.55</v>
      </c>
      <c r="T89" s="54">
        <v>4.5999999999999996</v>
      </c>
      <c r="U89" s="54">
        <v>4.6900000000000004</v>
      </c>
      <c r="V89" s="54">
        <v>4.87</v>
      </c>
      <c r="W89" s="54">
        <v>5</v>
      </c>
      <c r="X89" s="54">
        <v>5.13</v>
      </c>
      <c r="Y89" s="54">
        <v>5.32</v>
      </c>
      <c r="Z89" s="54">
        <v>5.49</v>
      </c>
      <c r="AA89" s="54">
        <v>5.63</v>
      </c>
      <c r="AB89" s="54">
        <v>5.77</v>
      </c>
    </row>
    <row r="90" spans="2:28" ht="15.75" x14ac:dyDescent="0.3">
      <c r="B90" s="7" t="s">
        <v>146</v>
      </c>
      <c r="C90" s="7" t="s">
        <v>159</v>
      </c>
      <c r="D90" s="54">
        <v>156.88</v>
      </c>
      <c r="E90" s="54">
        <v>158.13</v>
      </c>
      <c r="F90" s="54">
        <v>159.77000000000001</v>
      </c>
      <c r="G90" s="54">
        <v>161.84</v>
      </c>
      <c r="H90" s="54">
        <v>163.1</v>
      </c>
      <c r="I90" s="54">
        <v>167.47</v>
      </c>
      <c r="J90" s="54">
        <v>172.97</v>
      </c>
      <c r="K90" s="54">
        <v>178.31</v>
      </c>
      <c r="L90" s="54">
        <v>183.71</v>
      </c>
      <c r="M90" s="54">
        <v>189.04</v>
      </c>
      <c r="N90" s="54">
        <v>193.93</v>
      </c>
      <c r="O90" s="54">
        <v>197.85</v>
      </c>
      <c r="P90" s="54">
        <v>202.81</v>
      </c>
      <c r="Q90" s="54">
        <v>206.56</v>
      </c>
      <c r="R90" s="54">
        <v>210.3</v>
      </c>
      <c r="S90" s="54">
        <v>215.52</v>
      </c>
      <c r="T90" s="54">
        <v>219.48</v>
      </c>
      <c r="U90" s="54">
        <v>224.2</v>
      </c>
      <c r="V90" s="54">
        <v>228.16</v>
      </c>
      <c r="W90" s="54">
        <v>232.15</v>
      </c>
      <c r="X90" s="54">
        <v>240.26</v>
      </c>
      <c r="Y90" s="54">
        <v>246.21</v>
      </c>
      <c r="Z90" s="54">
        <v>251.53</v>
      </c>
      <c r="AA90" s="54">
        <v>257.58</v>
      </c>
      <c r="AB90" s="54">
        <v>264.85000000000002</v>
      </c>
    </row>
    <row r="91" spans="2:28" ht="15.75" x14ac:dyDescent="0.3">
      <c r="B91" s="7" t="s">
        <v>146</v>
      </c>
      <c r="C91" s="7" t="s">
        <v>160</v>
      </c>
      <c r="D91" s="54">
        <v>32.19</v>
      </c>
      <c r="E91" s="54">
        <v>32.729999999999997</v>
      </c>
      <c r="F91" s="54">
        <v>51.41</v>
      </c>
      <c r="G91" s="54">
        <v>51.98</v>
      </c>
      <c r="H91" s="54">
        <v>52.68</v>
      </c>
      <c r="I91" s="54">
        <v>53.97</v>
      </c>
      <c r="J91" s="54">
        <v>55.77</v>
      </c>
      <c r="K91" s="54">
        <v>56.91</v>
      </c>
      <c r="L91" s="54">
        <v>58.56</v>
      </c>
      <c r="M91" s="54">
        <v>127.92</v>
      </c>
      <c r="N91" s="54">
        <v>129.34</v>
      </c>
      <c r="O91" s="54">
        <v>131.49</v>
      </c>
      <c r="P91" s="54">
        <v>132.61000000000001</v>
      </c>
      <c r="Q91" s="54">
        <v>139.62</v>
      </c>
      <c r="R91" s="54">
        <v>144.71</v>
      </c>
      <c r="S91" s="54">
        <v>151.01</v>
      </c>
      <c r="T91" s="54">
        <v>157.34</v>
      </c>
      <c r="U91" s="54">
        <v>162.91999999999999</v>
      </c>
      <c r="V91" s="54">
        <v>167.98</v>
      </c>
      <c r="W91" s="54">
        <v>177.08</v>
      </c>
      <c r="X91" s="54">
        <v>186.39</v>
      </c>
      <c r="Y91" s="54">
        <v>195.05</v>
      </c>
      <c r="Z91" s="54">
        <v>201.61</v>
      </c>
      <c r="AA91" s="54">
        <v>205.61</v>
      </c>
      <c r="AB91" s="54">
        <v>208.11</v>
      </c>
    </row>
    <row r="92" spans="2:28" ht="15.75" x14ac:dyDescent="0.3">
      <c r="B92" s="7" t="s">
        <v>146</v>
      </c>
      <c r="C92" s="7" t="s">
        <v>161</v>
      </c>
      <c r="D92" s="54">
        <v>126.78</v>
      </c>
      <c r="E92" s="54">
        <v>130.49</v>
      </c>
      <c r="F92" s="54">
        <v>121.25</v>
      </c>
      <c r="G92" s="54">
        <v>136.24</v>
      </c>
      <c r="H92" s="54">
        <v>139.01</v>
      </c>
      <c r="I92" s="54">
        <v>145.03</v>
      </c>
      <c r="J92" s="54">
        <v>135.22</v>
      </c>
      <c r="K92" s="54">
        <v>157.35</v>
      </c>
      <c r="L92" s="54">
        <v>163.77000000000001</v>
      </c>
      <c r="M92" s="54">
        <v>170.09</v>
      </c>
      <c r="N92" s="54">
        <v>153.72</v>
      </c>
      <c r="O92" s="54">
        <v>176.23</v>
      </c>
      <c r="P92" s="54">
        <v>179.63</v>
      </c>
      <c r="Q92" s="54">
        <v>182.24</v>
      </c>
      <c r="R92" s="54">
        <v>165.18</v>
      </c>
      <c r="S92" s="54">
        <v>188.92</v>
      </c>
      <c r="T92" s="54">
        <v>191.66</v>
      </c>
      <c r="U92" s="54">
        <v>195.26</v>
      </c>
      <c r="V92" s="54">
        <v>180</v>
      </c>
      <c r="W92" s="54">
        <v>201.64</v>
      </c>
      <c r="X92" s="54">
        <v>205.21</v>
      </c>
      <c r="Y92" s="54">
        <v>209.14</v>
      </c>
      <c r="Z92" s="54">
        <v>193.79</v>
      </c>
      <c r="AA92" s="54">
        <v>217.22</v>
      </c>
      <c r="AB92" s="54">
        <v>220.63</v>
      </c>
    </row>
    <row r="93" spans="2:28" ht="15.75" x14ac:dyDescent="0.3">
      <c r="B93" s="7" t="s">
        <v>146</v>
      </c>
      <c r="C93" s="7" t="s">
        <v>162</v>
      </c>
      <c r="D93" s="54">
        <v>5.81</v>
      </c>
      <c r="E93" s="54">
        <v>5.89</v>
      </c>
      <c r="F93" s="54">
        <v>5.96</v>
      </c>
      <c r="G93" s="54">
        <v>6.04</v>
      </c>
      <c r="H93" s="54">
        <v>6.13</v>
      </c>
      <c r="I93" s="54">
        <v>6.39</v>
      </c>
      <c r="J93" s="54">
        <v>6.69</v>
      </c>
      <c r="K93" s="54">
        <v>7.08</v>
      </c>
      <c r="L93" s="54">
        <v>7.46</v>
      </c>
      <c r="M93" s="54">
        <v>7.85</v>
      </c>
      <c r="N93" s="54">
        <v>8.01</v>
      </c>
      <c r="O93" s="54">
        <v>8.16</v>
      </c>
      <c r="P93" s="54">
        <v>8.27</v>
      </c>
      <c r="Q93" s="54">
        <v>8.4</v>
      </c>
      <c r="R93" s="54">
        <v>8.5500000000000007</v>
      </c>
      <c r="S93" s="54">
        <v>8.7100000000000009</v>
      </c>
      <c r="T93" s="54">
        <v>8.8000000000000007</v>
      </c>
      <c r="U93" s="54">
        <v>8.94</v>
      </c>
      <c r="V93" s="54">
        <v>9.1199999999999992</v>
      </c>
      <c r="W93" s="54">
        <v>9.36</v>
      </c>
      <c r="X93" s="54">
        <v>9.52</v>
      </c>
      <c r="Y93" s="54">
        <v>9.7899999999999991</v>
      </c>
      <c r="Z93" s="54">
        <v>10.039999999999999</v>
      </c>
      <c r="AA93" s="54">
        <v>10.26</v>
      </c>
      <c r="AB93" s="54">
        <v>10.47</v>
      </c>
    </row>
    <row r="94" spans="2:28" ht="15.75" x14ac:dyDescent="0.3">
      <c r="B94" s="7" t="s">
        <v>146</v>
      </c>
      <c r="C94" s="7" t="s">
        <v>163</v>
      </c>
      <c r="D94" s="54">
        <v>117.54</v>
      </c>
      <c r="E94" s="54">
        <v>125.17</v>
      </c>
      <c r="F94" s="54">
        <v>132.38</v>
      </c>
      <c r="G94" s="54">
        <v>150.52000000000001</v>
      </c>
      <c r="H94" s="54">
        <v>160.21</v>
      </c>
      <c r="I94" s="54">
        <v>165.83</v>
      </c>
      <c r="J94" s="54">
        <v>145.82</v>
      </c>
      <c r="K94" s="54">
        <v>180.72</v>
      </c>
      <c r="L94" s="54">
        <v>190.41</v>
      </c>
      <c r="M94" s="54">
        <v>196.65</v>
      </c>
      <c r="N94" s="54">
        <v>172.97</v>
      </c>
      <c r="O94" s="54">
        <v>203.86</v>
      </c>
      <c r="P94" s="54">
        <v>206.87</v>
      </c>
      <c r="Q94" s="54">
        <v>209.68</v>
      </c>
      <c r="R94" s="54">
        <v>184.28</v>
      </c>
      <c r="S94" s="54">
        <v>213.93</v>
      </c>
      <c r="T94" s="54">
        <v>216.85</v>
      </c>
      <c r="U94" s="54">
        <v>219.25</v>
      </c>
      <c r="V94" s="54">
        <v>193.01</v>
      </c>
      <c r="W94" s="54">
        <v>227.95</v>
      </c>
      <c r="X94" s="54">
        <v>231.1</v>
      </c>
      <c r="Y94" s="54">
        <v>234.63</v>
      </c>
      <c r="Z94" s="54">
        <v>205.53</v>
      </c>
      <c r="AA94" s="54">
        <v>241.27</v>
      </c>
      <c r="AB94" s="54">
        <v>242.65</v>
      </c>
    </row>
    <row r="95" spans="2:28" ht="15.75" x14ac:dyDescent="0.3">
      <c r="B95" s="7" t="s">
        <v>146</v>
      </c>
      <c r="C95" s="7" t="s">
        <v>164</v>
      </c>
      <c r="D95" s="54">
        <v>109.06</v>
      </c>
      <c r="E95" s="54">
        <v>110.67</v>
      </c>
      <c r="F95" s="54">
        <v>112.32</v>
      </c>
      <c r="G95" s="54">
        <v>113.49</v>
      </c>
      <c r="H95" s="54">
        <v>115.33</v>
      </c>
      <c r="I95" s="54">
        <v>118.46</v>
      </c>
      <c r="J95" s="54">
        <v>122.19</v>
      </c>
      <c r="K95" s="54">
        <v>125.88</v>
      </c>
      <c r="L95" s="54">
        <v>129.13999999999999</v>
      </c>
      <c r="M95" s="54">
        <v>132.24</v>
      </c>
      <c r="N95" s="54">
        <v>136.34</v>
      </c>
      <c r="O95" s="54">
        <v>139.97999999999999</v>
      </c>
      <c r="P95" s="54">
        <v>143.4</v>
      </c>
      <c r="Q95" s="54">
        <v>146.68</v>
      </c>
      <c r="R95" s="54">
        <v>150.86000000000001</v>
      </c>
      <c r="S95" s="54">
        <v>154.53</v>
      </c>
      <c r="T95" s="54">
        <v>159.97999999999999</v>
      </c>
      <c r="U95" s="54">
        <v>163.31</v>
      </c>
      <c r="V95" s="54">
        <v>167</v>
      </c>
      <c r="W95" s="54">
        <v>170.35</v>
      </c>
      <c r="X95" s="54">
        <v>174.59</v>
      </c>
      <c r="Y95" s="54">
        <v>178.79</v>
      </c>
      <c r="Z95" s="54">
        <v>182.27</v>
      </c>
      <c r="AA95" s="54">
        <v>186.76</v>
      </c>
      <c r="AB95" s="54">
        <v>190.99</v>
      </c>
    </row>
    <row r="96" spans="2:28" ht="15.75" x14ac:dyDescent="0.3">
      <c r="B96" s="7" t="s">
        <v>146</v>
      </c>
      <c r="C96" s="7" t="s">
        <v>165</v>
      </c>
      <c r="D96" s="54">
        <v>208.9</v>
      </c>
      <c r="E96" s="54">
        <v>214.21</v>
      </c>
      <c r="F96" s="54">
        <v>206.7</v>
      </c>
      <c r="G96" s="54">
        <v>223.33</v>
      </c>
      <c r="H96" s="54">
        <v>227.23</v>
      </c>
      <c r="I96" s="54">
        <v>235.52</v>
      </c>
      <c r="J96" s="54">
        <v>223.52</v>
      </c>
      <c r="K96" s="54">
        <v>251.9</v>
      </c>
      <c r="L96" s="54">
        <v>260.88</v>
      </c>
      <c r="M96" s="54">
        <v>268.91000000000003</v>
      </c>
      <c r="N96" s="54">
        <v>248.06</v>
      </c>
      <c r="O96" s="54">
        <v>278.57</v>
      </c>
      <c r="P96" s="54">
        <v>282.23</v>
      </c>
      <c r="Q96" s="54">
        <v>287.89</v>
      </c>
      <c r="R96" s="54">
        <v>310.13</v>
      </c>
      <c r="S96" s="54">
        <v>373.23</v>
      </c>
      <c r="T96" s="54">
        <v>414.44</v>
      </c>
      <c r="U96" s="54">
        <v>455.19</v>
      </c>
      <c r="V96" s="54">
        <v>498.59</v>
      </c>
      <c r="W96" s="54">
        <v>511.99</v>
      </c>
      <c r="X96" s="54">
        <v>528.42999999999995</v>
      </c>
      <c r="Y96" s="54">
        <v>541.80999999999995</v>
      </c>
      <c r="Z96" s="54">
        <v>554.95000000000005</v>
      </c>
      <c r="AA96" s="54">
        <v>570.73</v>
      </c>
      <c r="AB96" s="54">
        <v>583.52</v>
      </c>
    </row>
    <row r="97" spans="2:28" ht="15.75" x14ac:dyDescent="0.3">
      <c r="B97" s="7" t="s">
        <v>146</v>
      </c>
      <c r="C97" s="7" t="s">
        <v>166</v>
      </c>
      <c r="D97" s="54">
        <v>16.96</v>
      </c>
      <c r="E97" s="54">
        <v>17.12</v>
      </c>
      <c r="F97" s="54">
        <v>15.43</v>
      </c>
      <c r="G97" s="54">
        <v>17.600000000000001</v>
      </c>
      <c r="H97" s="54">
        <v>17.79</v>
      </c>
      <c r="I97" s="54">
        <v>18.36</v>
      </c>
      <c r="J97" s="54">
        <v>16.84</v>
      </c>
      <c r="K97" s="54">
        <v>19.93</v>
      </c>
      <c r="L97" s="54">
        <v>20.68</v>
      </c>
      <c r="M97" s="54">
        <v>21.43</v>
      </c>
      <c r="N97" s="54">
        <v>19.010000000000002</v>
      </c>
      <c r="O97" s="54">
        <v>22.01</v>
      </c>
      <c r="P97" s="54">
        <v>35.06</v>
      </c>
      <c r="Q97" s="54">
        <v>71.41</v>
      </c>
      <c r="R97" s="54">
        <v>90.17</v>
      </c>
      <c r="S97" s="54">
        <v>109.04</v>
      </c>
      <c r="T97" s="54">
        <v>128.59</v>
      </c>
      <c r="U97" s="54">
        <v>148.07</v>
      </c>
      <c r="V97" s="54">
        <v>148.31</v>
      </c>
      <c r="W97" s="54">
        <v>148.77000000000001</v>
      </c>
      <c r="X97" s="54">
        <v>148.44999999999999</v>
      </c>
      <c r="Y97" s="54">
        <v>150.28</v>
      </c>
      <c r="Z97" s="54">
        <v>151.16999999999999</v>
      </c>
      <c r="AA97" s="54">
        <v>151.34</v>
      </c>
      <c r="AB97" s="54">
        <v>151.07</v>
      </c>
    </row>
    <row r="98" spans="2:28" ht="15.75" x14ac:dyDescent="0.3">
      <c r="B98" s="7" t="s">
        <v>146</v>
      </c>
      <c r="C98" s="7" t="s">
        <v>167</v>
      </c>
      <c r="D98" s="54">
        <v>2.4700000000000002</v>
      </c>
      <c r="E98" s="54">
        <v>2.5099999999999998</v>
      </c>
      <c r="F98" s="54">
        <v>1.62</v>
      </c>
      <c r="G98" s="54">
        <v>2.58</v>
      </c>
      <c r="H98" s="54">
        <v>2.62</v>
      </c>
      <c r="I98" s="54">
        <v>2.75</v>
      </c>
      <c r="J98" s="54">
        <v>1.86</v>
      </c>
      <c r="K98" s="54">
        <v>2.98</v>
      </c>
      <c r="L98" s="54">
        <v>3.12</v>
      </c>
      <c r="M98" s="54">
        <v>3.25</v>
      </c>
      <c r="N98" s="54">
        <v>2.25</v>
      </c>
      <c r="O98" s="54">
        <v>3.36</v>
      </c>
      <c r="P98" s="54">
        <v>3.41</v>
      </c>
      <c r="Q98" s="54">
        <v>3.46</v>
      </c>
      <c r="R98" s="54">
        <v>2.4</v>
      </c>
      <c r="S98" s="54">
        <v>3.6</v>
      </c>
      <c r="T98" s="54">
        <v>3.67</v>
      </c>
      <c r="U98" s="54">
        <v>3.71</v>
      </c>
      <c r="V98" s="54">
        <v>2.59</v>
      </c>
      <c r="W98" s="54">
        <v>3.83</v>
      </c>
      <c r="X98" s="54">
        <v>3.89</v>
      </c>
      <c r="Y98" s="54">
        <v>3.97</v>
      </c>
      <c r="Z98" s="54">
        <v>2.74</v>
      </c>
      <c r="AA98" s="54">
        <v>4.13</v>
      </c>
      <c r="AB98" s="54">
        <v>3.54</v>
      </c>
    </row>
    <row r="99" spans="2:28" ht="15.75" x14ac:dyDescent="0.3">
      <c r="B99" s="7" t="s">
        <v>146</v>
      </c>
      <c r="C99" s="7" t="s">
        <v>168</v>
      </c>
      <c r="D99" s="54">
        <v>82.28</v>
      </c>
      <c r="E99" s="54">
        <v>104.85</v>
      </c>
      <c r="F99" s="54">
        <v>106.73</v>
      </c>
      <c r="G99" s="54">
        <v>110.47</v>
      </c>
      <c r="H99" s="54">
        <v>112.64</v>
      </c>
      <c r="I99" s="54">
        <v>123.46</v>
      </c>
      <c r="J99" s="54">
        <v>128.80000000000001</v>
      </c>
      <c r="K99" s="54">
        <v>135.02000000000001</v>
      </c>
      <c r="L99" s="54">
        <v>141.09</v>
      </c>
      <c r="M99" s="54">
        <v>147.66</v>
      </c>
      <c r="N99" s="54">
        <v>151.11000000000001</v>
      </c>
      <c r="O99" s="54">
        <v>152.04</v>
      </c>
      <c r="P99" s="54">
        <v>155.54</v>
      </c>
      <c r="Q99" s="54">
        <v>239.15</v>
      </c>
      <c r="R99" s="54">
        <v>242.91</v>
      </c>
      <c r="S99" s="54">
        <v>246.49</v>
      </c>
      <c r="T99" s="54">
        <v>248.4</v>
      </c>
      <c r="U99" s="54">
        <v>249.88</v>
      </c>
      <c r="V99" s="54">
        <v>251.78</v>
      </c>
      <c r="W99" s="54">
        <v>254.43</v>
      </c>
      <c r="X99" s="54">
        <v>256.52</v>
      </c>
      <c r="Y99" s="54">
        <v>258.93</v>
      </c>
      <c r="Z99" s="54">
        <v>263.39999999999998</v>
      </c>
      <c r="AA99" s="54">
        <v>266.66000000000003</v>
      </c>
      <c r="AB99" s="54">
        <v>270.20999999999998</v>
      </c>
    </row>
    <row r="100" spans="2:28" ht="15.75" x14ac:dyDescent="0.3">
      <c r="B100" s="7" t="s">
        <v>146</v>
      </c>
      <c r="C100" s="7" t="s">
        <v>169</v>
      </c>
      <c r="D100" s="54">
        <v>16.2</v>
      </c>
      <c r="E100" s="54">
        <v>61.45</v>
      </c>
      <c r="F100" s="54">
        <v>71.989999999999995</v>
      </c>
      <c r="G100" s="54">
        <v>77.180000000000007</v>
      </c>
      <c r="H100" s="54">
        <v>78.989999999999995</v>
      </c>
      <c r="I100" s="54">
        <v>105.06</v>
      </c>
      <c r="J100" s="54">
        <v>106.88</v>
      </c>
      <c r="K100" s="54">
        <v>108.46</v>
      </c>
      <c r="L100" s="54">
        <v>111.22</v>
      </c>
      <c r="M100" s="54">
        <v>113.06</v>
      </c>
      <c r="N100" s="54">
        <v>113.87</v>
      </c>
      <c r="O100" s="54">
        <v>114.62</v>
      </c>
      <c r="P100" s="54">
        <v>115.37</v>
      </c>
      <c r="Q100" s="54">
        <v>116.05</v>
      </c>
      <c r="R100" s="54">
        <v>116.67</v>
      </c>
      <c r="S100" s="54">
        <v>118</v>
      </c>
      <c r="T100" s="54">
        <v>119.1</v>
      </c>
      <c r="U100" s="54">
        <v>120.06</v>
      </c>
      <c r="V100" s="54">
        <v>121.2</v>
      </c>
      <c r="W100" s="54">
        <v>121.79</v>
      </c>
      <c r="X100" s="54">
        <v>122.98</v>
      </c>
      <c r="Y100" s="54">
        <v>124.48</v>
      </c>
      <c r="Z100" s="54">
        <v>125.02</v>
      </c>
      <c r="AA100" s="54">
        <v>126.37</v>
      </c>
      <c r="AB100" s="54">
        <v>127.51</v>
      </c>
    </row>
    <row r="101" spans="2:28" ht="15.75" x14ac:dyDescent="0.3">
      <c r="B101" s="7" t="s">
        <v>146</v>
      </c>
      <c r="C101" s="7" t="s">
        <v>170</v>
      </c>
      <c r="D101" s="54">
        <v>3.55</v>
      </c>
      <c r="E101" s="54">
        <v>3.66</v>
      </c>
      <c r="F101" s="54">
        <v>3.53</v>
      </c>
      <c r="G101" s="54">
        <v>3.8</v>
      </c>
      <c r="H101" s="54">
        <v>3.89</v>
      </c>
      <c r="I101" s="54">
        <v>4.12</v>
      </c>
      <c r="J101" s="54">
        <v>4.0999999999999996</v>
      </c>
      <c r="K101" s="54">
        <v>4.72</v>
      </c>
      <c r="L101" s="54">
        <v>5.04</v>
      </c>
      <c r="M101" s="54">
        <v>5.38</v>
      </c>
      <c r="N101" s="54">
        <v>5.19</v>
      </c>
      <c r="O101" s="54">
        <v>5.62</v>
      </c>
      <c r="P101" s="54">
        <v>5.72</v>
      </c>
      <c r="Q101" s="54">
        <v>5.81</v>
      </c>
      <c r="R101" s="54">
        <v>5.57</v>
      </c>
      <c r="S101" s="54">
        <v>6.07</v>
      </c>
      <c r="T101" s="54">
        <v>6.13</v>
      </c>
      <c r="U101" s="54">
        <v>6.22</v>
      </c>
      <c r="V101" s="54">
        <v>5.95</v>
      </c>
      <c r="W101" s="54">
        <v>6.58</v>
      </c>
      <c r="X101" s="54">
        <v>6.75</v>
      </c>
      <c r="Y101" s="54">
        <v>6.95</v>
      </c>
      <c r="Z101" s="54">
        <v>6.66</v>
      </c>
      <c r="AA101" s="54">
        <v>7.34</v>
      </c>
      <c r="AB101" s="54">
        <v>6.39</v>
      </c>
    </row>
    <row r="102" spans="2:28" ht="15.75" x14ac:dyDescent="0.3">
      <c r="B102" s="7" t="s">
        <v>146</v>
      </c>
      <c r="C102" s="7" t="s">
        <v>171</v>
      </c>
      <c r="D102" s="54">
        <v>13.38</v>
      </c>
      <c r="E102" s="54">
        <v>13.59</v>
      </c>
      <c r="F102" s="54">
        <v>12.77</v>
      </c>
      <c r="G102" s="54">
        <v>14.02</v>
      </c>
      <c r="H102" s="54">
        <v>14.29</v>
      </c>
      <c r="I102" s="54">
        <v>14.99</v>
      </c>
      <c r="J102" s="54">
        <v>14.52</v>
      </c>
      <c r="K102" s="54">
        <v>16.899999999999999</v>
      </c>
      <c r="L102" s="54">
        <v>17.850000000000001</v>
      </c>
      <c r="M102" s="54">
        <v>18.87</v>
      </c>
      <c r="N102" s="54">
        <v>17.84</v>
      </c>
      <c r="O102" s="54">
        <v>19.77</v>
      </c>
      <c r="P102" s="54">
        <v>20.09</v>
      </c>
      <c r="Q102" s="54">
        <v>20.399999999999999</v>
      </c>
      <c r="R102" s="54">
        <v>19.149999999999999</v>
      </c>
      <c r="S102" s="54">
        <v>21.11</v>
      </c>
      <c r="T102" s="54">
        <v>21.31</v>
      </c>
      <c r="U102" s="54">
        <v>21.55</v>
      </c>
      <c r="V102" s="54">
        <v>20.59</v>
      </c>
      <c r="W102" s="54">
        <v>22.5</v>
      </c>
      <c r="X102" s="54">
        <v>22.97</v>
      </c>
      <c r="Y102" s="54">
        <v>23.65</v>
      </c>
      <c r="Z102" s="54">
        <v>22.97</v>
      </c>
      <c r="AA102" s="54">
        <v>24.78</v>
      </c>
      <c r="AB102" s="54">
        <v>24.39</v>
      </c>
    </row>
    <row r="103" spans="2:28" ht="15.75" x14ac:dyDescent="0.3">
      <c r="B103" s="7" t="s">
        <v>146</v>
      </c>
      <c r="C103" s="7" t="s">
        <v>172</v>
      </c>
      <c r="D103" s="54">
        <v>71.180000000000007</v>
      </c>
      <c r="E103" s="54">
        <v>68.069999999999993</v>
      </c>
      <c r="F103" s="54">
        <v>68.680000000000007</v>
      </c>
      <c r="G103" s="54">
        <v>69.23</v>
      </c>
      <c r="H103" s="54">
        <v>70.209999999999994</v>
      </c>
      <c r="I103" s="54">
        <v>72.459999999999994</v>
      </c>
      <c r="J103" s="54">
        <v>74.72</v>
      </c>
      <c r="K103" s="54">
        <v>77.239999999999995</v>
      </c>
      <c r="L103" s="54">
        <v>79.760000000000005</v>
      </c>
      <c r="M103" s="54">
        <v>84.67</v>
      </c>
      <c r="N103" s="54">
        <v>86.11</v>
      </c>
      <c r="O103" s="54">
        <v>87.47</v>
      </c>
      <c r="P103" s="54">
        <v>88.52</v>
      </c>
      <c r="Q103" s="54">
        <v>89.73</v>
      </c>
      <c r="R103" s="54">
        <v>95.45</v>
      </c>
      <c r="S103" s="54">
        <v>97.03</v>
      </c>
      <c r="T103" s="54">
        <v>98.35</v>
      </c>
      <c r="U103" s="54">
        <v>99.29</v>
      </c>
      <c r="V103" s="54">
        <v>101.05</v>
      </c>
      <c r="W103" s="54">
        <v>102.77</v>
      </c>
      <c r="X103" s="54">
        <v>104.84</v>
      </c>
      <c r="Y103" s="54">
        <v>106.03</v>
      </c>
      <c r="Z103" s="54">
        <v>107.04</v>
      </c>
      <c r="AA103" s="54">
        <v>109.4</v>
      </c>
      <c r="AB103" s="54">
        <v>111.49</v>
      </c>
    </row>
    <row r="104" spans="2:28" ht="15.75" x14ac:dyDescent="0.3">
      <c r="B104" s="7" t="s">
        <v>146</v>
      </c>
      <c r="C104" s="7" t="s">
        <v>173</v>
      </c>
      <c r="D104" s="54">
        <v>6.6</v>
      </c>
      <c r="E104" s="54">
        <v>6.71</v>
      </c>
      <c r="F104" s="54">
        <v>6.17</v>
      </c>
      <c r="G104" s="54">
        <v>6.92</v>
      </c>
      <c r="H104" s="54">
        <v>7.04</v>
      </c>
      <c r="I104" s="54">
        <v>7.39</v>
      </c>
      <c r="J104" s="54">
        <v>6.99</v>
      </c>
      <c r="K104" s="54">
        <v>8.2200000000000006</v>
      </c>
      <c r="L104" s="54">
        <v>8.68</v>
      </c>
      <c r="M104" s="54">
        <v>9.18</v>
      </c>
      <c r="N104" s="54">
        <v>8.57</v>
      </c>
      <c r="O104" s="54">
        <v>9.6199999999999992</v>
      </c>
      <c r="P104" s="54">
        <v>9.77</v>
      </c>
      <c r="Q104" s="54">
        <v>9.93</v>
      </c>
      <c r="R104" s="54">
        <v>9.3699999999999992</v>
      </c>
      <c r="S104" s="54">
        <v>10.35</v>
      </c>
      <c r="T104" s="54">
        <v>10.45</v>
      </c>
      <c r="U104" s="54">
        <v>10.64</v>
      </c>
      <c r="V104" s="54">
        <v>10.24</v>
      </c>
      <c r="W104" s="54">
        <v>11.28</v>
      </c>
      <c r="X104" s="54">
        <v>11.55</v>
      </c>
      <c r="Y104" s="54">
        <v>11.88</v>
      </c>
      <c r="Z104" s="54">
        <v>11.52</v>
      </c>
      <c r="AA104" s="54">
        <v>12.53</v>
      </c>
      <c r="AB104" s="54">
        <v>10.51</v>
      </c>
    </row>
    <row r="105" spans="2:28" ht="15.75" x14ac:dyDescent="0.3">
      <c r="B105" s="7" t="s">
        <v>146</v>
      </c>
      <c r="C105" s="7" t="s">
        <v>174</v>
      </c>
      <c r="D105" s="54">
        <v>17.36</v>
      </c>
      <c r="E105" s="54">
        <v>17.48</v>
      </c>
      <c r="F105" s="54">
        <v>49.08</v>
      </c>
      <c r="G105" s="54">
        <v>49.14</v>
      </c>
      <c r="H105" s="54">
        <v>50.39</v>
      </c>
      <c r="I105" s="54">
        <v>51.61</v>
      </c>
      <c r="J105" s="54">
        <v>52.83</v>
      </c>
      <c r="K105" s="54">
        <v>53.9</v>
      </c>
      <c r="L105" s="54">
        <v>55.11</v>
      </c>
      <c r="M105" s="54">
        <v>55.2</v>
      </c>
      <c r="N105" s="54">
        <v>55.26</v>
      </c>
      <c r="O105" s="54">
        <v>55.42</v>
      </c>
      <c r="P105" s="54">
        <v>85.48</v>
      </c>
      <c r="Q105" s="54">
        <v>102.41</v>
      </c>
      <c r="R105" s="54">
        <v>126.5</v>
      </c>
      <c r="S105" s="54">
        <v>127.52</v>
      </c>
      <c r="T105" s="54">
        <v>129.24</v>
      </c>
      <c r="U105" s="54">
        <v>130.38999999999999</v>
      </c>
      <c r="V105" s="54">
        <v>131.46</v>
      </c>
      <c r="W105" s="54">
        <v>132.36000000000001</v>
      </c>
      <c r="X105" s="54">
        <v>250.99</v>
      </c>
      <c r="Y105" s="54">
        <v>251.81</v>
      </c>
      <c r="Z105" s="54">
        <v>255.48</v>
      </c>
      <c r="AA105" s="54">
        <v>257.12</v>
      </c>
      <c r="AB105" s="54">
        <v>258.98</v>
      </c>
    </row>
    <row r="106" spans="2:28" ht="15.75" x14ac:dyDescent="0.3">
      <c r="B106" s="7" t="s">
        <v>146</v>
      </c>
      <c r="C106" s="7" t="s">
        <v>175</v>
      </c>
      <c r="D106" s="54">
        <v>31.94</v>
      </c>
      <c r="E106" s="54">
        <v>27.68</v>
      </c>
      <c r="F106" s="54">
        <v>27.81</v>
      </c>
      <c r="G106" s="54">
        <v>27.88</v>
      </c>
      <c r="H106" s="54">
        <v>27.95</v>
      </c>
      <c r="I106" s="54">
        <v>28.31</v>
      </c>
      <c r="J106" s="54">
        <v>28.61</v>
      </c>
      <c r="K106" s="54">
        <v>28.95</v>
      </c>
      <c r="L106" s="54">
        <v>29.17</v>
      </c>
      <c r="M106" s="54">
        <v>29.54</v>
      </c>
      <c r="N106" s="54">
        <v>29.71</v>
      </c>
      <c r="O106" s="54">
        <v>30.03</v>
      </c>
      <c r="P106" s="54">
        <v>30.29</v>
      </c>
      <c r="Q106" s="54">
        <v>30.58</v>
      </c>
      <c r="R106" s="54">
        <v>30.91</v>
      </c>
      <c r="S106" s="54">
        <v>31.69</v>
      </c>
      <c r="T106" s="54">
        <v>32.25</v>
      </c>
      <c r="U106" s="54">
        <v>32.94</v>
      </c>
      <c r="V106" s="54">
        <v>33.659999999999997</v>
      </c>
      <c r="W106" s="54">
        <v>34.270000000000003</v>
      </c>
      <c r="X106" s="54">
        <v>35.369999999999997</v>
      </c>
      <c r="Y106" s="54">
        <v>36.75</v>
      </c>
      <c r="Z106" s="54">
        <v>38.06</v>
      </c>
      <c r="AA106" s="54">
        <v>39.130000000000003</v>
      </c>
      <c r="AB106" s="54">
        <v>40.31</v>
      </c>
    </row>
    <row r="107" spans="2:28" ht="15.75" x14ac:dyDescent="0.3">
      <c r="B107" s="7" t="s">
        <v>146</v>
      </c>
      <c r="C107" s="7" t="s">
        <v>176</v>
      </c>
      <c r="D107" s="54">
        <v>8.3699999999999992</v>
      </c>
      <c r="E107" s="54">
        <v>8.3800000000000008</v>
      </c>
      <c r="F107" s="54">
        <v>8.44</v>
      </c>
      <c r="G107" s="54">
        <v>8.4499999999999993</v>
      </c>
      <c r="H107" s="54">
        <v>8.51</v>
      </c>
      <c r="I107" s="54">
        <v>8.61</v>
      </c>
      <c r="J107" s="54">
        <v>8.6199999999999992</v>
      </c>
      <c r="K107" s="54">
        <v>8.69</v>
      </c>
      <c r="L107" s="54">
        <v>8.7200000000000006</v>
      </c>
      <c r="M107" s="54">
        <v>8.86</v>
      </c>
      <c r="N107" s="54">
        <v>8.9499999999999993</v>
      </c>
      <c r="O107" s="54">
        <v>8.9600000000000009</v>
      </c>
      <c r="P107" s="54">
        <v>9.07</v>
      </c>
      <c r="Q107" s="54">
        <v>9.14</v>
      </c>
      <c r="R107" s="54">
        <v>9.16</v>
      </c>
      <c r="S107" s="54">
        <v>9.3699999999999992</v>
      </c>
      <c r="T107" s="54">
        <v>9.59</v>
      </c>
      <c r="U107" s="54">
        <v>9.7799999999999994</v>
      </c>
      <c r="V107" s="54">
        <v>10.09</v>
      </c>
      <c r="W107" s="54">
        <v>10.4</v>
      </c>
      <c r="X107" s="54">
        <v>10.92</v>
      </c>
      <c r="Y107" s="54">
        <v>11.44</v>
      </c>
      <c r="Z107" s="54">
        <v>11.8</v>
      </c>
      <c r="AA107" s="54">
        <v>12.28</v>
      </c>
      <c r="AB107" s="54">
        <v>12.75</v>
      </c>
    </row>
    <row r="108" spans="2:28" ht="15.75" x14ac:dyDescent="0.3">
      <c r="B108" s="7" t="s">
        <v>147</v>
      </c>
      <c r="C108" s="7" t="s">
        <v>153</v>
      </c>
      <c r="D108" s="54">
        <v>12.06</v>
      </c>
      <c r="E108" s="54">
        <v>16.84</v>
      </c>
      <c r="F108" s="54">
        <v>22.69</v>
      </c>
      <c r="G108" s="54">
        <v>27.81</v>
      </c>
      <c r="H108" s="54">
        <v>34.46</v>
      </c>
      <c r="I108" s="54">
        <v>42.53</v>
      </c>
      <c r="J108" s="54">
        <v>35.299999999999997</v>
      </c>
      <c r="K108" s="54">
        <v>47.75</v>
      </c>
      <c r="L108" s="54">
        <v>50.26</v>
      </c>
      <c r="M108" s="54">
        <v>52.72</v>
      </c>
      <c r="N108" s="54">
        <v>41.65</v>
      </c>
      <c r="O108" s="54">
        <v>54.94</v>
      </c>
      <c r="P108" s="54">
        <v>55.97</v>
      </c>
      <c r="Q108" s="54">
        <v>57.26</v>
      </c>
      <c r="R108" s="54">
        <v>45.21</v>
      </c>
      <c r="S108" s="54">
        <v>59.05</v>
      </c>
      <c r="T108" s="54">
        <v>60.06</v>
      </c>
      <c r="U108" s="54">
        <v>60.66</v>
      </c>
      <c r="V108" s="54">
        <v>45.49</v>
      </c>
      <c r="W108" s="54">
        <v>60.88</v>
      </c>
      <c r="X108" s="54">
        <v>62.43</v>
      </c>
      <c r="Y108" s="54">
        <v>63.99</v>
      </c>
      <c r="Z108" s="54">
        <v>49.17</v>
      </c>
      <c r="AA108" s="54">
        <v>68.08</v>
      </c>
      <c r="AB108" s="54">
        <v>67.81</v>
      </c>
    </row>
    <row r="109" spans="2:28" ht="15.75" x14ac:dyDescent="0.3">
      <c r="B109" s="7" t="s">
        <v>147</v>
      </c>
      <c r="C109" s="7" t="s">
        <v>154</v>
      </c>
      <c r="D109" s="54">
        <v>15.16</v>
      </c>
      <c r="E109" s="54">
        <v>15.33</v>
      </c>
      <c r="F109" s="54">
        <v>15.49</v>
      </c>
      <c r="G109" s="54">
        <v>15.71</v>
      </c>
      <c r="H109" s="54">
        <v>15.96</v>
      </c>
      <c r="I109" s="54">
        <v>16.48</v>
      </c>
      <c r="J109" s="54">
        <v>17.27</v>
      </c>
      <c r="K109" s="54">
        <v>17.93</v>
      </c>
      <c r="L109" s="54">
        <v>55.41</v>
      </c>
      <c r="M109" s="54">
        <v>56.46</v>
      </c>
      <c r="N109" s="54">
        <v>57.04</v>
      </c>
      <c r="O109" s="54">
        <v>57.4</v>
      </c>
      <c r="P109" s="54">
        <v>58.06</v>
      </c>
      <c r="Q109" s="54">
        <v>58.4</v>
      </c>
      <c r="R109" s="54">
        <v>59.11</v>
      </c>
      <c r="S109" s="54">
        <v>59.81</v>
      </c>
      <c r="T109" s="54">
        <v>59.89</v>
      </c>
      <c r="U109" s="54">
        <v>60.73</v>
      </c>
      <c r="V109" s="54">
        <v>61.06</v>
      </c>
      <c r="W109" s="54">
        <v>61.76</v>
      </c>
      <c r="X109" s="54">
        <v>62.32</v>
      </c>
      <c r="Y109" s="54">
        <v>63.04</v>
      </c>
      <c r="Z109" s="54">
        <v>63.73</v>
      </c>
      <c r="AA109" s="54">
        <v>64.47</v>
      </c>
      <c r="AB109" s="54">
        <v>64.97</v>
      </c>
    </row>
    <row r="110" spans="2:28" ht="15.75" x14ac:dyDescent="0.3">
      <c r="B110" s="7" t="s">
        <v>147</v>
      </c>
      <c r="C110" s="7" t="s">
        <v>155</v>
      </c>
      <c r="D110" s="54">
        <v>17.739999999999998</v>
      </c>
      <c r="E110" s="54">
        <v>18.7</v>
      </c>
      <c r="F110" s="54">
        <v>19.75</v>
      </c>
      <c r="G110" s="54">
        <v>20.82</v>
      </c>
      <c r="H110" s="54">
        <v>21.87</v>
      </c>
      <c r="I110" s="54">
        <v>24.11</v>
      </c>
      <c r="J110" s="54">
        <v>26.91</v>
      </c>
      <c r="K110" s="54">
        <v>30.27</v>
      </c>
      <c r="L110" s="54">
        <v>32.590000000000003</v>
      </c>
      <c r="M110" s="54">
        <v>34.549999999999997</v>
      </c>
      <c r="N110" s="54">
        <v>35.630000000000003</v>
      </c>
      <c r="O110" s="54">
        <v>71.22</v>
      </c>
      <c r="P110" s="54">
        <v>106.74</v>
      </c>
      <c r="Q110" s="54">
        <v>142.54</v>
      </c>
      <c r="R110" s="54">
        <v>178.08</v>
      </c>
      <c r="S110" s="54">
        <v>179.08</v>
      </c>
      <c r="T110" s="54">
        <v>202.71</v>
      </c>
      <c r="U110" s="54">
        <v>212.51</v>
      </c>
      <c r="V110" s="54">
        <v>226.89</v>
      </c>
      <c r="W110" s="54">
        <v>244.89</v>
      </c>
      <c r="X110" s="54">
        <v>260.26</v>
      </c>
      <c r="Y110" s="54">
        <v>272.64999999999998</v>
      </c>
      <c r="Z110" s="54">
        <v>279.12</v>
      </c>
      <c r="AA110" s="54">
        <v>282.01</v>
      </c>
      <c r="AB110" s="54">
        <v>283.88</v>
      </c>
    </row>
    <row r="111" spans="2:28" ht="15.75" x14ac:dyDescent="0.3">
      <c r="B111" s="7" t="s">
        <v>147</v>
      </c>
      <c r="C111" s="7" t="s">
        <v>156</v>
      </c>
      <c r="D111" s="54">
        <v>63.34</v>
      </c>
      <c r="E111" s="54">
        <v>95.98</v>
      </c>
      <c r="F111" s="54">
        <v>97.35</v>
      </c>
      <c r="G111" s="54">
        <v>99.66</v>
      </c>
      <c r="H111" s="54">
        <v>101.84</v>
      </c>
      <c r="I111" s="54">
        <v>159.5</v>
      </c>
      <c r="J111" s="54">
        <v>163.16999999999999</v>
      </c>
      <c r="K111" s="54">
        <v>165.49</v>
      </c>
      <c r="L111" s="54">
        <v>168.13</v>
      </c>
      <c r="M111" s="54">
        <v>171.04</v>
      </c>
      <c r="N111" s="54">
        <v>174.95</v>
      </c>
      <c r="O111" s="54">
        <v>178.09</v>
      </c>
      <c r="P111" s="54">
        <v>180.96</v>
      </c>
      <c r="Q111" s="54">
        <v>184.02</v>
      </c>
      <c r="R111" s="54">
        <v>186.8</v>
      </c>
      <c r="S111" s="54">
        <v>188.85</v>
      </c>
      <c r="T111" s="54">
        <v>190.52</v>
      </c>
      <c r="U111" s="54">
        <v>204.27</v>
      </c>
      <c r="V111" s="54">
        <v>204.97</v>
      </c>
      <c r="W111" s="54">
        <v>208.37</v>
      </c>
      <c r="X111" s="54">
        <v>212.64</v>
      </c>
      <c r="Y111" s="54">
        <v>216.11</v>
      </c>
      <c r="Z111" s="54">
        <v>218.26</v>
      </c>
      <c r="AA111" s="54">
        <v>222.25</v>
      </c>
      <c r="AB111" s="54">
        <v>225.27</v>
      </c>
    </row>
    <row r="112" spans="2:28" ht="15.75" x14ac:dyDescent="0.3">
      <c r="B112" s="7" t="s">
        <v>147</v>
      </c>
      <c r="C112" s="7" t="s">
        <v>157</v>
      </c>
      <c r="D112" s="54">
        <v>19.86</v>
      </c>
      <c r="E112" s="54">
        <v>20.32</v>
      </c>
      <c r="F112" s="54">
        <v>16.25</v>
      </c>
      <c r="G112" s="54">
        <v>21.38</v>
      </c>
      <c r="H112" s="54">
        <v>22.04</v>
      </c>
      <c r="I112" s="54">
        <v>23.48</v>
      </c>
      <c r="J112" s="54">
        <v>19.36</v>
      </c>
      <c r="K112" s="54">
        <v>26.71</v>
      </c>
      <c r="L112" s="54">
        <v>28.37</v>
      </c>
      <c r="M112" s="54">
        <v>39.81</v>
      </c>
      <c r="N112" s="54">
        <v>45.78</v>
      </c>
      <c r="O112" s="54">
        <v>60.35</v>
      </c>
      <c r="P112" s="54">
        <v>70.33</v>
      </c>
      <c r="Q112" s="54">
        <v>80.599999999999994</v>
      </c>
      <c r="R112" s="54">
        <v>79.45</v>
      </c>
      <c r="S112" s="54">
        <v>81.510000000000005</v>
      </c>
      <c r="T112" s="54">
        <v>82.12</v>
      </c>
      <c r="U112" s="54">
        <v>83.49</v>
      </c>
      <c r="V112" s="54">
        <v>81.900000000000006</v>
      </c>
      <c r="W112" s="54">
        <v>84.21</v>
      </c>
      <c r="X112" s="54">
        <v>85.84</v>
      </c>
      <c r="Y112" s="54">
        <v>86.56</v>
      </c>
      <c r="Z112" s="54">
        <v>85.04</v>
      </c>
      <c r="AA112" s="54">
        <v>88.28</v>
      </c>
      <c r="AB112" s="54">
        <v>88.94</v>
      </c>
    </row>
    <row r="113" spans="2:28" ht="15.75" x14ac:dyDescent="0.3">
      <c r="B113" s="7" t="s">
        <v>147</v>
      </c>
      <c r="C113" s="7" t="s">
        <v>158</v>
      </c>
      <c r="D113" s="54">
        <v>2.78</v>
      </c>
      <c r="E113" s="54">
        <v>2.85</v>
      </c>
      <c r="F113" s="54">
        <v>2.93</v>
      </c>
      <c r="G113" s="54">
        <v>3.01</v>
      </c>
      <c r="H113" s="54">
        <v>11.63</v>
      </c>
      <c r="I113" s="54">
        <v>20.12</v>
      </c>
      <c r="J113" s="54">
        <v>27.22</v>
      </c>
      <c r="K113" s="54">
        <v>27.43</v>
      </c>
      <c r="L113" s="54">
        <v>27.76</v>
      </c>
      <c r="M113" s="54">
        <v>28.09</v>
      </c>
      <c r="N113" s="54">
        <v>28.23</v>
      </c>
      <c r="O113" s="54">
        <v>28.55</v>
      </c>
      <c r="P113" s="54">
        <v>28.82</v>
      </c>
      <c r="Q113" s="54">
        <v>28.93</v>
      </c>
      <c r="R113" s="54">
        <v>29.12</v>
      </c>
      <c r="S113" s="54">
        <v>29.39</v>
      </c>
      <c r="T113" s="54">
        <v>29.65</v>
      </c>
      <c r="U113" s="54">
        <v>29.83</v>
      </c>
      <c r="V113" s="54">
        <v>30.27</v>
      </c>
      <c r="W113" s="54">
        <v>30.39</v>
      </c>
      <c r="X113" s="54">
        <v>30.85</v>
      </c>
      <c r="Y113" s="54">
        <v>31.23</v>
      </c>
      <c r="Z113" s="54">
        <v>31.36</v>
      </c>
      <c r="AA113" s="54">
        <v>31.61</v>
      </c>
      <c r="AB113" s="54">
        <v>31.87</v>
      </c>
    </row>
    <row r="114" spans="2:28" ht="15.75" x14ac:dyDescent="0.3">
      <c r="B114" s="7" t="s">
        <v>147</v>
      </c>
      <c r="C114" s="7" t="s">
        <v>159</v>
      </c>
      <c r="D114" s="54">
        <v>158.03</v>
      </c>
      <c r="E114" s="54">
        <v>160.54</v>
      </c>
      <c r="F114" s="54">
        <v>163.52000000000001</v>
      </c>
      <c r="G114" s="54">
        <v>167.12</v>
      </c>
      <c r="H114" s="54">
        <v>170.65</v>
      </c>
      <c r="I114" s="54">
        <v>175.42</v>
      </c>
      <c r="J114" s="54">
        <v>204.6</v>
      </c>
      <c r="K114" s="54">
        <v>232.44</v>
      </c>
      <c r="L114" s="54">
        <v>261.77</v>
      </c>
      <c r="M114" s="54">
        <v>290.76</v>
      </c>
      <c r="N114" s="54">
        <v>319.95999999999998</v>
      </c>
      <c r="O114" s="54">
        <v>326.89999999999998</v>
      </c>
      <c r="P114" s="54">
        <v>334.28</v>
      </c>
      <c r="Q114" s="54">
        <v>339.39</v>
      </c>
      <c r="R114" s="54">
        <v>392.6</v>
      </c>
      <c r="S114" s="54">
        <v>447.93</v>
      </c>
      <c r="T114" s="54">
        <v>455.31</v>
      </c>
      <c r="U114" s="54">
        <v>494.73</v>
      </c>
      <c r="V114" s="54">
        <v>511.21</v>
      </c>
      <c r="W114" s="54">
        <v>532.78</v>
      </c>
      <c r="X114" s="54">
        <v>559.29999999999995</v>
      </c>
      <c r="Y114" s="54">
        <v>579.15</v>
      </c>
      <c r="Z114" s="54">
        <v>596.32000000000005</v>
      </c>
      <c r="AA114" s="54">
        <v>610.84</v>
      </c>
      <c r="AB114" s="54">
        <v>621.26</v>
      </c>
    </row>
    <row r="115" spans="2:28" ht="15.75" x14ac:dyDescent="0.3">
      <c r="B115" s="7" t="s">
        <v>147</v>
      </c>
      <c r="C115" s="7" t="s">
        <v>160</v>
      </c>
      <c r="D115" s="54">
        <v>32.5</v>
      </c>
      <c r="E115" s="54">
        <v>33.21</v>
      </c>
      <c r="F115" s="54">
        <v>52.08</v>
      </c>
      <c r="G115" s="54">
        <v>53.12</v>
      </c>
      <c r="H115" s="54">
        <v>54.15</v>
      </c>
      <c r="I115" s="54">
        <v>55.55</v>
      </c>
      <c r="J115" s="54">
        <v>57.55</v>
      </c>
      <c r="K115" s="54">
        <v>63.42</v>
      </c>
      <c r="L115" s="54">
        <v>69.650000000000006</v>
      </c>
      <c r="M115" s="54">
        <v>146.02000000000001</v>
      </c>
      <c r="N115" s="54">
        <v>152.61000000000001</v>
      </c>
      <c r="O115" s="54">
        <v>158.29</v>
      </c>
      <c r="P115" s="54">
        <v>167.14</v>
      </c>
      <c r="Q115" s="54">
        <v>180.28</v>
      </c>
      <c r="R115" s="54">
        <v>192.79</v>
      </c>
      <c r="S115" s="54">
        <v>202.28</v>
      </c>
      <c r="T115" s="54">
        <v>210.43</v>
      </c>
      <c r="U115" s="54">
        <v>214.59</v>
      </c>
      <c r="V115" s="54">
        <v>217.21</v>
      </c>
      <c r="W115" s="54">
        <v>220.7</v>
      </c>
      <c r="X115" s="54">
        <v>223.15</v>
      </c>
      <c r="Y115" s="54">
        <v>226.76</v>
      </c>
      <c r="Z115" s="54">
        <v>228.45</v>
      </c>
      <c r="AA115" s="54">
        <v>232.38</v>
      </c>
      <c r="AB115" s="54">
        <v>235.66</v>
      </c>
    </row>
    <row r="116" spans="2:28" ht="15.75" x14ac:dyDescent="0.3">
      <c r="B116" s="7" t="s">
        <v>147</v>
      </c>
      <c r="C116" s="7" t="s">
        <v>161</v>
      </c>
      <c r="D116" s="54">
        <v>129.32</v>
      </c>
      <c r="E116" s="54">
        <v>133.16999999999999</v>
      </c>
      <c r="F116" s="54">
        <v>125.17</v>
      </c>
      <c r="G116" s="54">
        <v>142.24</v>
      </c>
      <c r="H116" s="54">
        <v>146.69</v>
      </c>
      <c r="I116" s="54">
        <v>153.68</v>
      </c>
      <c r="J116" s="54">
        <v>145.47999999999999</v>
      </c>
      <c r="K116" s="54">
        <v>169.54</v>
      </c>
      <c r="L116" s="54">
        <v>177.78</v>
      </c>
      <c r="M116" s="54">
        <v>186.85</v>
      </c>
      <c r="N116" s="54">
        <v>172.69</v>
      </c>
      <c r="O116" s="54">
        <v>197.72</v>
      </c>
      <c r="P116" s="54">
        <v>203.61</v>
      </c>
      <c r="Q116" s="54">
        <v>209.38</v>
      </c>
      <c r="R116" s="54">
        <v>192.4</v>
      </c>
      <c r="S116" s="54">
        <v>219.73</v>
      </c>
      <c r="T116" s="54">
        <v>224.62</v>
      </c>
      <c r="U116" s="54">
        <v>228.48</v>
      </c>
      <c r="V116" s="54">
        <v>215.89</v>
      </c>
      <c r="W116" s="54">
        <v>239.2</v>
      </c>
      <c r="X116" s="54">
        <v>245.79</v>
      </c>
      <c r="Y116" s="54">
        <v>248.98</v>
      </c>
      <c r="Z116" s="54">
        <v>238.59</v>
      </c>
      <c r="AA116" s="54">
        <v>261.25</v>
      </c>
      <c r="AB116" s="54">
        <v>266.87</v>
      </c>
    </row>
    <row r="117" spans="2:28" ht="15.75" x14ac:dyDescent="0.3">
      <c r="B117" s="7" t="s">
        <v>147</v>
      </c>
      <c r="C117" s="7" t="s">
        <v>162</v>
      </c>
      <c r="D117" s="54">
        <v>5.85</v>
      </c>
      <c r="E117" s="54">
        <v>5.97</v>
      </c>
      <c r="F117" s="54">
        <v>6.09</v>
      </c>
      <c r="G117" s="54">
        <v>6.23</v>
      </c>
      <c r="H117" s="54">
        <v>6.32</v>
      </c>
      <c r="I117" s="54">
        <v>6.61</v>
      </c>
      <c r="J117" s="54">
        <v>7</v>
      </c>
      <c r="K117" s="54">
        <v>7.41</v>
      </c>
      <c r="L117" s="54">
        <v>7.84</v>
      </c>
      <c r="M117" s="54">
        <v>8.3000000000000007</v>
      </c>
      <c r="N117" s="54">
        <v>8.56</v>
      </c>
      <c r="O117" s="54">
        <v>8.75</v>
      </c>
      <c r="P117" s="54">
        <v>8.9700000000000006</v>
      </c>
      <c r="Q117" s="54">
        <v>9.2200000000000006</v>
      </c>
      <c r="R117" s="54">
        <v>9.42</v>
      </c>
      <c r="S117" s="54">
        <v>9.65</v>
      </c>
      <c r="T117" s="54">
        <v>9.83</v>
      </c>
      <c r="U117" s="54">
        <v>10.01</v>
      </c>
      <c r="V117" s="54">
        <v>10.26</v>
      </c>
      <c r="W117" s="54">
        <v>10.47</v>
      </c>
      <c r="X117" s="54">
        <v>10.74</v>
      </c>
      <c r="Y117" s="54">
        <v>11.1</v>
      </c>
      <c r="Z117" s="54">
        <v>11.37</v>
      </c>
      <c r="AA117" s="54">
        <v>11.66</v>
      </c>
      <c r="AB117" s="54">
        <v>11.88</v>
      </c>
    </row>
    <row r="118" spans="2:28" ht="15.75" x14ac:dyDescent="0.3">
      <c r="B118" s="7" t="s">
        <v>147</v>
      </c>
      <c r="C118" s="7" t="s">
        <v>163</v>
      </c>
      <c r="D118" s="54">
        <v>122.64</v>
      </c>
      <c r="E118" s="54">
        <v>134.21</v>
      </c>
      <c r="F118" s="54">
        <v>136.62</v>
      </c>
      <c r="G118" s="54">
        <v>162.84</v>
      </c>
      <c r="H118" s="54">
        <v>168.26</v>
      </c>
      <c r="I118" s="54">
        <v>175.43</v>
      </c>
      <c r="J118" s="54">
        <v>156.69999999999999</v>
      </c>
      <c r="K118" s="54">
        <v>194.94</v>
      </c>
      <c r="L118" s="54">
        <v>206.8</v>
      </c>
      <c r="M118" s="54">
        <v>215.94</v>
      </c>
      <c r="N118" s="54">
        <v>193.39</v>
      </c>
      <c r="O118" s="54">
        <v>227.54</v>
      </c>
      <c r="P118" s="54">
        <v>232.31</v>
      </c>
      <c r="Q118" s="54">
        <v>237.86</v>
      </c>
      <c r="R118" s="54">
        <v>212.56</v>
      </c>
      <c r="S118" s="54">
        <v>246.33</v>
      </c>
      <c r="T118" s="54">
        <v>252.31</v>
      </c>
      <c r="U118" s="54">
        <v>254.11</v>
      </c>
      <c r="V118" s="54">
        <v>229.01</v>
      </c>
      <c r="W118" s="54">
        <v>264.33999999999997</v>
      </c>
      <c r="X118" s="54">
        <v>269.97000000000003</v>
      </c>
      <c r="Y118" s="54">
        <v>271.83</v>
      </c>
      <c r="Z118" s="54">
        <v>250.5</v>
      </c>
      <c r="AA118" s="54">
        <v>285.02999999999997</v>
      </c>
      <c r="AB118" s="54">
        <v>289.67</v>
      </c>
    </row>
    <row r="119" spans="2:28" ht="15.75" x14ac:dyDescent="0.3">
      <c r="B119" s="7" t="s">
        <v>147</v>
      </c>
      <c r="C119" s="7" t="s">
        <v>164</v>
      </c>
      <c r="D119" s="54">
        <v>109.77</v>
      </c>
      <c r="E119" s="54">
        <v>111.92</v>
      </c>
      <c r="F119" s="54">
        <v>114.16</v>
      </c>
      <c r="G119" s="54">
        <v>116.32</v>
      </c>
      <c r="H119" s="54">
        <v>118.61</v>
      </c>
      <c r="I119" s="54">
        <v>122.55</v>
      </c>
      <c r="J119" s="54">
        <v>127.29</v>
      </c>
      <c r="K119" s="54">
        <v>131.99</v>
      </c>
      <c r="L119" s="54">
        <v>136.46</v>
      </c>
      <c r="M119" s="54">
        <v>140.53</v>
      </c>
      <c r="N119" s="54">
        <v>146.66</v>
      </c>
      <c r="O119" s="54">
        <v>152.76</v>
      </c>
      <c r="P119" s="54">
        <v>158.07</v>
      </c>
      <c r="Q119" s="54">
        <v>164.16</v>
      </c>
      <c r="R119" s="54">
        <v>169.93</v>
      </c>
      <c r="S119" s="54">
        <v>174.3</v>
      </c>
      <c r="T119" s="54">
        <v>181.82</v>
      </c>
      <c r="U119" s="54">
        <v>187.94</v>
      </c>
      <c r="V119" s="54">
        <v>192.85</v>
      </c>
      <c r="W119" s="54">
        <v>199.75</v>
      </c>
      <c r="X119" s="54">
        <v>207.52</v>
      </c>
      <c r="Y119" s="54">
        <v>214.42</v>
      </c>
      <c r="Z119" s="54">
        <v>221.52</v>
      </c>
      <c r="AA119" s="54">
        <v>229.27</v>
      </c>
      <c r="AB119" s="54">
        <v>236.63</v>
      </c>
    </row>
    <row r="120" spans="2:28" ht="15.75" x14ac:dyDescent="0.3">
      <c r="B120" s="7" t="s">
        <v>147</v>
      </c>
      <c r="C120" s="7" t="s">
        <v>165</v>
      </c>
      <c r="D120" s="54">
        <v>212.23</v>
      </c>
      <c r="E120" s="54">
        <v>218.43</v>
      </c>
      <c r="F120" s="54">
        <v>211.22</v>
      </c>
      <c r="G120" s="54">
        <v>232.17</v>
      </c>
      <c r="H120" s="54">
        <v>275.89999999999998</v>
      </c>
      <c r="I120" s="54">
        <v>359.69</v>
      </c>
      <c r="J120" s="54">
        <v>443.17</v>
      </c>
      <c r="K120" s="54">
        <v>529.15</v>
      </c>
      <c r="L120" s="54">
        <v>641.95000000000005</v>
      </c>
      <c r="M120" s="54">
        <v>737.93</v>
      </c>
      <c r="N120" s="54">
        <v>793.87</v>
      </c>
      <c r="O120" s="54">
        <v>847.42</v>
      </c>
      <c r="P120" s="54">
        <v>899.46</v>
      </c>
      <c r="Q120" s="54">
        <v>924.99</v>
      </c>
      <c r="R120" s="54">
        <v>932.43</v>
      </c>
      <c r="S120" s="54">
        <v>978.38</v>
      </c>
      <c r="T120" s="54">
        <v>1023.25</v>
      </c>
      <c r="U120" s="54">
        <v>1061.44</v>
      </c>
      <c r="V120" s="54">
        <v>1101.05</v>
      </c>
      <c r="W120" s="54">
        <v>1140.18</v>
      </c>
      <c r="X120" s="54">
        <v>1160.08</v>
      </c>
      <c r="Y120" s="54">
        <v>1178.53</v>
      </c>
      <c r="Z120" s="54">
        <v>1194.1600000000001</v>
      </c>
      <c r="AA120" s="54">
        <v>1215.9000000000001</v>
      </c>
      <c r="AB120" s="54">
        <v>1223.6300000000001</v>
      </c>
    </row>
    <row r="121" spans="2:28" ht="15.75" x14ac:dyDescent="0.3">
      <c r="B121" s="7" t="s">
        <v>147</v>
      </c>
      <c r="C121" s="7" t="s">
        <v>166</v>
      </c>
      <c r="D121" s="54">
        <v>17.059999999999999</v>
      </c>
      <c r="E121" s="54">
        <v>17.329999999999998</v>
      </c>
      <c r="F121" s="54">
        <v>15.72</v>
      </c>
      <c r="G121" s="54">
        <v>17.989999999999998</v>
      </c>
      <c r="H121" s="54">
        <v>67.23</v>
      </c>
      <c r="I121" s="54">
        <v>123.27</v>
      </c>
      <c r="J121" s="54">
        <v>144.31</v>
      </c>
      <c r="K121" s="54">
        <v>161.27000000000001</v>
      </c>
      <c r="L121" s="54">
        <v>239.34</v>
      </c>
      <c r="M121" s="54">
        <v>335.06</v>
      </c>
      <c r="N121" s="54">
        <v>440.31</v>
      </c>
      <c r="O121" s="54">
        <v>464.41</v>
      </c>
      <c r="P121" s="54">
        <v>493.21</v>
      </c>
      <c r="Q121" s="54">
        <v>510.79</v>
      </c>
      <c r="R121" s="54">
        <v>510.68</v>
      </c>
      <c r="S121" s="54">
        <v>509.01</v>
      </c>
      <c r="T121" s="54">
        <v>510.93</v>
      </c>
      <c r="U121" s="54">
        <v>513.27</v>
      </c>
      <c r="V121" s="54">
        <v>515.07000000000005</v>
      </c>
      <c r="W121" s="54">
        <v>511.8</v>
      </c>
      <c r="X121" s="54">
        <v>515.5</v>
      </c>
      <c r="Y121" s="54">
        <v>514.6</v>
      </c>
      <c r="Z121" s="54">
        <v>514.4</v>
      </c>
      <c r="AA121" s="54">
        <v>517.24</v>
      </c>
      <c r="AB121" s="54">
        <v>517.05999999999995</v>
      </c>
    </row>
    <row r="122" spans="2:28" ht="15.75" x14ac:dyDescent="0.3">
      <c r="B122" s="7" t="s">
        <v>147</v>
      </c>
      <c r="C122" s="7" t="s">
        <v>167</v>
      </c>
      <c r="D122" s="54">
        <v>2.48</v>
      </c>
      <c r="E122" s="54">
        <v>2.5299999999999998</v>
      </c>
      <c r="F122" s="54">
        <v>1.65</v>
      </c>
      <c r="G122" s="54">
        <v>2.65</v>
      </c>
      <c r="H122" s="54">
        <v>2.72</v>
      </c>
      <c r="I122" s="54">
        <v>2.85</v>
      </c>
      <c r="J122" s="54">
        <v>1.99</v>
      </c>
      <c r="K122" s="54">
        <v>3.16</v>
      </c>
      <c r="L122" s="54">
        <v>3.33</v>
      </c>
      <c r="M122" s="54">
        <v>3.49</v>
      </c>
      <c r="N122" s="54">
        <v>2.46</v>
      </c>
      <c r="O122" s="54">
        <v>3.64</v>
      </c>
      <c r="P122" s="54">
        <v>3.7</v>
      </c>
      <c r="Q122" s="54">
        <v>3.8</v>
      </c>
      <c r="R122" s="54">
        <v>2.65</v>
      </c>
      <c r="S122" s="54">
        <v>3.96</v>
      </c>
      <c r="T122" s="54">
        <v>4.03</v>
      </c>
      <c r="U122" s="54">
        <v>4.12</v>
      </c>
      <c r="V122" s="54">
        <v>2.87</v>
      </c>
      <c r="W122" s="54">
        <v>4.29</v>
      </c>
      <c r="X122" s="54">
        <v>4.37</v>
      </c>
      <c r="Y122" s="54">
        <v>4.4400000000000004</v>
      </c>
      <c r="Z122" s="54">
        <v>3.08</v>
      </c>
      <c r="AA122" s="54">
        <v>4.6500000000000004</v>
      </c>
      <c r="AB122" s="54">
        <v>4.08</v>
      </c>
    </row>
    <row r="123" spans="2:28" ht="15.75" x14ac:dyDescent="0.3">
      <c r="B123" s="7" t="s">
        <v>147</v>
      </c>
      <c r="C123" s="7" t="s">
        <v>168</v>
      </c>
      <c r="D123" s="54">
        <v>82.9</v>
      </c>
      <c r="E123" s="54">
        <v>105.77</v>
      </c>
      <c r="F123" s="54">
        <v>108.68</v>
      </c>
      <c r="G123" s="54">
        <v>111.58</v>
      </c>
      <c r="H123" s="54">
        <v>114.5</v>
      </c>
      <c r="I123" s="54">
        <v>125.73</v>
      </c>
      <c r="J123" s="54">
        <v>133.97</v>
      </c>
      <c r="K123" s="54">
        <v>138</v>
      </c>
      <c r="L123" s="54">
        <v>145.76</v>
      </c>
      <c r="M123" s="54">
        <v>233.94</v>
      </c>
      <c r="N123" s="54">
        <v>238.42</v>
      </c>
      <c r="O123" s="54">
        <v>241.54</v>
      </c>
      <c r="P123" s="54">
        <v>245.02</v>
      </c>
      <c r="Q123" s="54">
        <v>250.58</v>
      </c>
      <c r="R123" s="54">
        <v>255.33</v>
      </c>
      <c r="S123" s="54">
        <v>259.49</v>
      </c>
      <c r="T123" s="54">
        <v>262.36</v>
      </c>
      <c r="U123" s="54">
        <v>267.73</v>
      </c>
      <c r="V123" s="54">
        <v>271.92</v>
      </c>
      <c r="W123" s="54">
        <v>277.06</v>
      </c>
      <c r="X123" s="54">
        <v>279.5</v>
      </c>
      <c r="Y123" s="54">
        <v>280.27</v>
      </c>
      <c r="Z123" s="54">
        <v>285.11</v>
      </c>
      <c r="AA123" s="54">
        <v>290.14</v>
      </c>
      <c r="AB123" s="54">
        <v>295.25</v>
      </c>
    </row>
    <row r="124" spans="2:28" ht="15.75" x14ac:dyDescent="0.3">
      <c r="B124" s="7" t="s">
        <v>147</v>
      </c>
      <c r="C124" s="7" t="s">
        <v>169</v>
      </c>
      <c r="D124" s="54">
        <v>16.53</v>
      </c>
      <c r="E124" s="54">
        <v>96.62</v>
      </c>
      <c r="F124" s="54">
        <v>103.59</v>
      </c>
      <c r="G124" s="54">
        <v>104.45</v>
      </c>
      <c r="H124" s="54">
        <v>105.22</v>
      </c>
      <c r="I124" s="54">
        <v>107.3</v>
      </c>
      <c r="J124" s="54">
        <v>109.77</v>
      </c>
      <c r="K124" s="54">
        <v>112.03</v>
      </c>
      <c r="L124" s="54">
        <v>114.65</v>
      </c>
      <c r="M124" s="54">
        <v>117.06</v>
      </c>
      <c r="N124" s="54">
        <v>118.57</v>
      </c>
      <c r="O124" s="54">
        <v>119.74</v>
      </c>
      <c r="P124" s="54">
        <v>121.48</v>
      </c>
      <c r="Q124" s="54">
        <v>122.66</v>
      </c>
      <c r="R124" s="54">
        <v>124.03</v>
      </c>
      <c r="S124" s="54">
        <v>125.42</v>
      </c>
      <c r="T124" s="54">
        <v>126.56</v>
      </c>
      <c r="U124" s="54">
        <v>127.98</v>
      </c>
      <c r="V124" s="54">
        <v>129.97</v>
      </c>
      <c r="W124" s="54">
        <v>130.94</v>
      </c>
      <c r="X124" s="54">
        <v>132.44</v>
      </c>
      <c r="Y124" s="54">
        <v>133.9</v>
      </c>
      <c r="Z124" s="54">
        <v>134.93</v>
      </c>
      <c r="AA124" s="54">
        <v>136.58000000000001</v>
      </c>
      <c r="AB124" s="54">
        <v>138.19</v>
      </c>
    </row>
    <row r="125" spans="2:28" ht="15.75" x14ac:dyDescent="0.3">
      <c r="B125" s="7" t="s">
        <v>147</v>
      </c>
      <c r="C125" s="7" t="s">
        <v>170</v>
      </c>
      <c r="D125" s="54">
        <v>3.6</v>
      </c>
      <c r="E125" s="54">
        <v>3.73</v>
      </c>
      <c r="F125" s="54">
        <v>3.64</v>
      </c>
      <c r="G125" s="54">
        <v>3.96</v>
      </c>
      <c r="H125" s="54">
        <v>4.0599999999999996</v>
      </c>
      <c r="I125" s="54">
        <v>4.3099999999999996</v>
      </c>
      <c r="J125" s="54">
        <v>4.3499999999999996</v>
      </c>
      <c r="K125" s="54">
        <v>5</v>
      </c>
      <c r="L125" s="54">
        <v>5.38</v>
      </c>
      <c r="M125" s="54">
        <v>5.78</v>
      </c>
      <c r="N125" s="54">
        <v>5.56</v>
      </c>
      <c r="O125" s="54">
        <v>6.12</v>
      </c>
      <c r="P125" s="54">
        <v>6.28</v>
      </c>
      <c r="Q125" s="54">
        <v>6.46</v>
      </c>
      <c r="R125" s="54">
        <v>6.08</v>
      </c>
      <c r="S125" s="54">
        <v>6.81</v>
      </c>
      <c r="T125" s="54">
        <v>6.95</v>
      </c>
      <c r="U125" s="54">
        <v>7.1</v>
      </c>
      <c r="V125" s="54">
        <v>6.65</v>
      </c>
      <c r="W125" s="54">
        <v>7.46</v>
      </c>
      <c r="X125" s="54">
        <v>7.69</v>
      </c>
      <c r="Y125" s="54">
        <v>7.95</v>
      </c>
      <c r="Z125" s="54">
        <v>7.57</v>
      </c>
      <c r="AA125" s="54">
        <v>8.4</v>
      </c>
      <c r="AB125" s="54">
        <v>7.37</v>
      </c>
    </row>
    <row r="126" spans="2:28" ht="15.75" x14ac:dyDescent="0.3">
      <c r="B126" s="7" t="s">
        <v>147</v>
      </c>
      <c r="C126" s="7" t="s">
        <v>171</v>
      </c>
      <c r="D126" s="54">
        <v>13.47</v>
      </c>
      <c r="E126" s="54">
        <v>13.79</v>
      </c>
      <c r="F126" s="54">
        <v>13.11</v>
      </c>
      <c r="G126" s="54">
        <v>14.48</v>
      </c>
      <c r="H126" s="54">
        <v>14.84</v>
      </c>
      <c r="I126" s="54">
        <v>15.52</v>
      </c>
      <c r="J126" s="54">
        <v>15.49</v>
      </c>
      <c r="K126" s="54">
        <v>17.66</v>
      </c>
      <c r="L126" s="54">
        <v>18.75</v>
      </c>
      <c r="M126" s="54">
        <v>19.95</v>
      </c>
      <c r="N126" s="54">
        <v>19.36</v>
      </c>
      <c r="O126" s="54">
        <v>21.18</v>
      </c>
      <c r="P126" s="54">
        <v>21.79</v>
      </c>
      <c r="Q126" s="54">
        <v>22.54</v>
      </c>
      <c r="R126" s="54">
        <v>21.27</v>
      </c>
      <c r="S126" s="54">
        <v>23.4</v>
      </c>
      <c r="T126" s="54">
        <v>23.82</v>
      </c>
      <c r="U126" s="54">
        <v>24.21</v>
      </c>
      <c r="V126" s="54">
        <v>23.43</v>
      </c>
      <c r="W126" s="54">
        <v>25.45</v>
      </c>
      <c r="X126" s="54">
        <v>26.13</v>
      </c>
      <c r="Y126" s="54">
        <v>26.99</v>
      </c>
      <c r="Z126" s="54">
        <v>27.11</v>
      </c>
      <c r="AA126" s="54">
        <v>28.37</v>
      </c>
      <c r="AB126" s="54">
        <v>28.5</v>
      </c>
    </row>
    <row r="127" spans="2:28" ht="15.75" x14ac:dyDescent="0.3">
      <c r="B127" s="7" t="s">
        <v>147</v>
      </c>
      <c r="C127" s="7" t="s">
        <v>172</v>
      </c>
      <c r="D127" s="54">
        <v>71.58</v>
      </c>
      <c r="E127" s="54">
        <v>68.47</v>
      </c>
      <c r="F127" s="54">
        <v>69.7</v>
      </c>
      <c r="G127" s="54">
        <v>70.97</v>
      </c>
      <c r="H127" s="54">
        <v>72.48</v>
      </c>
      <c r="I127" s="54">
        <v>75.48</v>
      </c>
      <c r="J127" s="54">
        <v>78.45</v>
      </c>
      <c r="K127" s="54">
        <v>81.680000000000007</v>
      </c>
      <c r="L127" s="54">
        <v>84.85</v>
      </c>
      <c r="M127" s="54">
        <v>90.53</v>
      </c>
      <c r="N127" s="54">
        <v>92.87</v>
      </c>
      <c r="O127" s="54">
        <v>95.09</v>
      </c>
      <c r="P127" s="54">
        <v>97.11</v>
      </c>
      <c r="Q127" s="54">
        <v>99.51</v>
      </c>
      <c r="R127" s="54">
        <v>106.57</v>
      </c>
      <c r="S127" s="54">
        <v>109.13</v>
      </c>
      <c r="T127" s="54">
        <v>111.67</v>
      </c>
      <c r="U127" s="54">
        <v>113.57</v>
      </c>
      <c r="V127" s="54">
        <v>115.6</v>
      </c>
      <c r="W127" s="54">
        <v>117.97</v>
      </c>
      <c r="X127" s="54">
        <v>120.11</v>
      </c>
      <c r="Y127" s="54">
        <v>122.49</v>
      </c>
      <c r="Z127" s="54">
        <v>124.63</v>
      </c>
      <c r="AA127" s="54">
        <v>127.95</v>
      </c>
      <c r="AB127" s="54">
        <v>130.55000000000001</v>
      </c>
    </row>
    <row r="128" spans="2:28" ht="15.75" x14ac:dyDescent="0.3">
      <c r="B128" s="7" t="s">
        <v>147</v>
      </c>
      <c r="C128" s="7" t="s">
        <v>173</v>
      </c>
      <c r="D128" s="54">
        <v>6.65</v>
      </c>
      <c r="E128" s="54">
        <v>6.81</v>
      </c>
      <c r="F128" s="54">
        <v>6.32</v>
      </c>
      <c r="G128" s="54">
        <v>7.14</v>
      </c>
      <c r="H128" s="54">
        <v>7.31</v>
      </c>
      <c r="I128" s="54">
        <v>7.67</v>
      </c>
      <c r="J128" s="54">
        <v>7.37</v>
      </c>
      <c r="K128" s="54">
        <v>8.67</v>
      </c>
      <c r="L128" s="54">
        <v>9.2200000000000006</v>
      </c>
      <c r="M128" s="54">
        <v>9.8000000000000007</v>
      </c>
      <c r="N128" s="54">
        <v>9.18</v>
      </c>
      <c r="O128" s="54">
        <v>10.4</v>
      </c>
      <c r="P128" s="54">
        <v>10.66</v>
      </c>
      <c r="Q128" s="54">
        <v>10.99</v>
      </c>
      <c r="R128" s="54">
        <v>10.34</v>
      </c>
      <c r="S128" s="54">
        <v>11.58</v>
      </c>
      <c r="T128" s="54">
        <v>11.81</v>
      </c>
      <c r="U128" s="54">
        <v>12.09</v>
      </c>
      <c r="V128" s="54">
        <v>11.62</v>
      </c>
      <c r="W128" s="54">
        <v>12.7</v>
      </c>
      <c r="X128" s="54">
        <v>13.09</v>
      </c>
      <c r="Y128" s="54">
        <v>13.54</v>
      </c>
      <c r="Z128" s="54">
        <v>13.52</v>
      </c>
      <c r="AA128" s="54">
        <v>14.37</v>
      </c>
      <c r="AB128" s="54">
        <v>12.69</v>
      </c>
    </row>
    <row r="129" spans="2:28" ht="15.75" x14ac:dyDescent="0.3">
      <c r="B129" s="7" t="s">
        <v>147</v>
      </c>
      <c r="C129" s="7" t="s">
        <v>174</v>
      </c>
      <c r="D129" s="54">
        <v>17.43</v>
      </c>
      <c r="E129" s="54">
        <v>17.53</v>
      </c>
      <c r="F129" s="54">
        <v>49.17</v>
      </c>
      <c r="G129" s="54">
        <v>49.27</v>
      </c>
      <c r="H129" s="54">
        <v>58.25</v>
      </c>
      <c r="I129" s="54">
        <v>57.97</v>
      </c>
      <c r="J129" s="54">
        <v>67.099999999999994</v>
      </c>
      <c r="K129" s="54">
        <v>94.38</v>
      </c>
      <c r="L129" s="54">
        <v>119.48</v>
      </c>
      <c r="M129" s="54">
        <v>128.54</v>
      </c>
      <c r="N129" s="54">
        <v>129.29</v>
      </c>
      <c r="O129" s="54">
        <v>132.16999999999999</v>
      </c>
      <c r="P129" s="54">
        <v>134.08000000000001</v>
      </c>
      <c r="Q129" s="54">
        <v>136.55000000000001</v>
      </c>
      <c r="R129" s="54">
        <v>229.66</v>
      </c>
      <c r="S129" s="54">
        <v>231.12</v>
      </c>
      <c r="T129" s="54">
        <v>352.91</v>
      </c>
      <c r="U129" s="54">
        <v>355.31</v>
      </c>
      <c r="V129" s="54">
        <v>355.85</v>
      </c>
      <c r="W129" s="54">
        <v>358.81</v>
      </c>
      <c r="X129" s="54">
        <v>361.85</v>
      </c>
      <c r="Y129" s="54">
        <v>363.58</v>
      </c>
      <c r="Z129" s="54">
        <v>365.59</v>
      </c>
      <c r="AA129" s="54">
        <v>368.13</v>
      </c>
      <c r="AB129" s="54">
        <v>370.45</v>
      </c>
    </row>
    <row r="130" spans="2:28" ht="15.75" x14ac:dyDescent="0.3">
      <c r="B130" s="7" t="s">
        <v>147</v>
      </c>
      <c r="C130" s="7" t="s">
        <v>175</v>
      </c>
      <c r="D130" s="54">
        <v>31.93</v>
      </c>
      <c r="E130" s="54">
        <v>27.74</v>
      </c>
      <c r="F130" s="54">
        <v>27.96</v>
      </c>
      <c r="G130" s="54">
        <v>28.1</v>
      </c>
      <c r="H130" s="54">
        <v>28.19</v>
      </c>
      <c r="I130" s="54">
        <v>28.58</v>
      </c>
      <c r="J130" s="54">
        <v>28.97</v>
      </c>
      <c r="K130" s="54">
        <v>29.36</v>
      </c>
      <c r="L130" s="54">
        <v>29.65</v>
      </c>
      <c r="M130" s="54">
        <v>39.700000000000003</v>
      </c>
      <c r="N130" s="54">
        <v>50</v>
      </c>
      <c r="O130" s="54">
        <v>61.01</v>
      </c>
      <c r="P130" s="54">
        <v>71.83</v>
      </c>
      <c r="Q130" s="54">
        <v>83.34</v>
      </c>
      <c r="R130" s="54">
        <v>84.04</v>
      </c>
      <c r="S130" s="54">
        <v>85.35</v>
      </c>
      <c r="T130" s="54">
        <v>86.04</v>
      </c>
      <c r="U130" s="54">
        <v>87.58</v>
      </c>
      <c r="V130" s="54">
        <v>88.31</v>
      </c>
      <c r="W130" s="54">
        <v>89.52</v>
      </c>
      <c r="X130" s="54">
        <v>90.34</v>
      </c>
      <c r="Y130" s="54">
        <v>91.65</v>
      </c>
      <c r="Z130" s="54">
        <v>92.86</v>
      </c>
      <c r="AA130" s="54">
        <v>94.01</v>
      </c>
      <c r="AB130" s="54">
        <v>95.04</v>
      </c>
    </row>
    <row r="131" spans="2:28" ht="15.75" x14ac:dyDescent="0.3">
      <c r="B131" s="7" t="s">
        <v>147</v>
      </c>
      <c r="C131" s="7" t="s">
        <v>176</v>
      </c>
      <c r="D131" s="54">
        <v>8.39</v>
      </c>
      <c r="E131" s="54">
        <v>8.41</v>
      </c>
      <c r="F131" s="54">
        <v>8.49</v>
      </c>
      <c r="G131" s="54">
        <v>8.5</v>
      </c>
      <c r="H131" s="54">
        <v>8.59</v>
      </c>
      <c r="I131" s="54">
        <v>8.6999999999999993</v>
      </c>
      <c r="J131" s="54">
        <v>8.73</v>
      </c>
      <c r="K131" s="54">
        <v>8.81</v>
      </c>
      <c r="L131" s="54">
        <v>8.85</v>
      </c>
      <c r="M131" s="54">
        <v>9</v>
      </c>
      <c r="N131" s="54">
        <v>9.24</v>
      </c>
      <c r="O131" s="54">
        <v>9.58</v>
      </c>
      <c r="P131" s="54">
        <v>10.029999999999999</v>
      </c>
      <c r="Q131" s="54">
        <v>10.43</v>
      </c>
      <c r="R131" s="54">
        <v>10.8</v>
      </c>
      <c r="S131" s="54">
        <v>11.14</v>
      </c>
      <c r="T131" s="54">
        <v>11.49</v>
      </c>
      <c r="U131" s="54">
        <v>11.81</v>
      </c>
      <c r="V131" s="54">
        <v>12.26</v>
      </c>
      <c r="W131" s="54">
        <v>12.73</v>
      </c>
      <c r="X131" s="54">
        <v>13.2</v>
      </c>
      <c r="Y131" s="54">
        <v>13.7</v>
      </c>
      <c r="Z131" s="54">
        <v>13.99</v>
      </c>
      <c r="AA131" s="54">
        <v>14.46</v>
      </c>
      <c r="AB131" s="54">
        <v>14.86</v>
      </c>
    </row>
    <row r="132" spans="2:28" ht="15.75" x14ac:dyDescent="0.3">
      <c r="B132" s="7" t="s">
        <v>148</v>
      </c>
      <c r="C132" s="7" t="s">
        <v>153</v>
      </c>
      <c r="D132" s="54">
        <v>13.53</v>
      </c>
      <c r="E132" s="54">
        <v>19.45</v>
      </c>
      <c r="F132" s="54">
        <v>25.95</v>
      </c>
      <c r="G132" s="54">
        <v>30.73</v>
      </c>
      <c r="H132" s="54">
        <v>36.85</v>
      </c>
      <c r="I132" s="54">
        <v>45.03</v>
      </c>
      <c r="J132" s="54">
        <v>36.159999999999997</v>
      </c>
      <c r="K132" s="54">
        <v>49.39</v>
      </c>
      <c r="L132" s="54">
        <v>52.93</v>
      </c>
      <c r="M132" s="54">
        <v>55.73</v>
      </c>
      <c r="N132" s="54">
        <v>43.91</v>
      </c>
      <c r="O132" s="54">
        <v>58.06</v>
      </c>
      <c r="P132" s="54">
        <v>58.29</v>
      </c>
      <c r="Q132" s="54">
        <v>59.98</v>
      </c>
      <c r="R132" s="54">
        <v>48.64</v>
      </c>
      <c r="S132" s="54">
        <v>62.75</v>
      </c>
      <c r="T132" s="54">
        <v>64.53</v>
      </c>
      <c r="U132" s="54">
        <v>65.88</v>
      </c>
      <c r="V132" s="54">
        <v>51.92</v>
      </c>
      <c r="W132" s="54">
        <v>69.3</v>
      </c>
      <c r="X132" s="54">
        <v>70.349999999999994</v>
      </c>
      <c r="Y132" s="54">
        <v>72.13</v>
      </c>
      <c r="Z132" s="54">
        <v>56.11</v>
      </c>
      <c r="AA132" s="54">
        <v>76.03</v>
      </c>
      <c r="AB132" s="54">
        <v>78.3</v>
      </c>
    </row>
    <row r="133" spans="2:28" ht="15.75" x14ac:dyDescent="0.3">
      <c r="B133" s="7" t="s">
        <v>148</v>
      </c>
      <c r="C133" s="7" t="s">
        <v>154</v>
      </c>
      <c r="D133" s="54">
        <v>15.23</v>
      </c>
      <c r="E133" s="54">
        <v>15.46</v>
      </c>
      <c r="F133" s="54">
        <v>15.7</v>
      </c>
      <c r="G133" s="54">
        <v>16.010000000000002</v>
      </c>
      <c r="H133" s="54">
        <v>91.81</v>
      </c>
      <c r="I133" s="54">
        <v>92.85</v>
      </c>
      <c r="J133" s="54">
        <v>93.98</v>
      </c>
      <c r="K133" s="54">
        <v>95.08</v>
      </c>
      <c r="L133" s="54">
        <v>95.78</v>
      </c>
      <c r="M133" s="54">
        <v>97.38</v>
      </c>
      <c r="N133" s="54">
        <v>97.9</v>
      </c>
      <c r="O133" s="54">
        <v>98.86</v>
      </c>
      <c r="P133" s="54">
        <v>99.51</v>
      </c>
      <c r="Q133" s="54">
        <v>100</v>
      </c>
      <c r="R133" s="54">
        <v>100.39</v>
      </c>
      <c r="S133" s="54">
        <v>101.68</v>
      </c>
      <c r="T133" s="54">
        <v>102.73</v>
      </c>
      <c r="U133" s="54">
        <v>102.9</v>
      </c>
      <c r="V133" s="54">
        <v>103.84</v>
      </c>
      <c r="W133" s="54">
        <v>104.35</v>
      </c>
      <c r="X133" s="54">
        <v>105.06</v>
      </c>
      <c r="Y133" s="54">
        <v>105.8</v>
      </c>
      <c r="Z133" s="54">
        <v>106.8</v>
      </c>
      <c r="AA133" s="54">
        <v>107.63</v>
      </c>
      <c r="AB133" s="54">
        <v>108.88</v>
      </c>
    </row>
    <row r="134" spans="2:28" ht="15.75" x14ac:dyDescent="0.3">
      <c r="B134" s="7" t="s">
        <v>148</v>
      </c>
      <c r="C134" s="7" t="s">
        <v>155</v>
      </c>
      <c r="D134" s="54">
        <v>18.079999999999998</v>
      </c>
      <c r="E134" s="54">
        <v>19.43</v>
      </c>
      <c r="F134" s="54">
        <v>20.77</v>
      </c>
      <c r="G134" s="54">
        <v>22.27</v>
      </c>
      <c r="H134" s="54">
        <v>23.83</v>
      </c>
      <c r="I134" s="54">
        <v>26.79</v>
      </c>
      <c r="J134" s="54">
        <v>30.44</v>
      </c>
      <c r="K134" s="54">
        <v>33.14</v>
      </c>
      <c r="L134" s="54">
        <v>35.46</v>
      </c>
      <c r="M134" s="54">
        <v>115.63</v>
      </c>
      <c r="N134" s="54">
        <v>189.47</v>
      </c>
      <c r="O134" s="54">
        <v>262.83999999999997</v>
      </c>
      <c r="P134" s="54">
        <v>298.61</v>
      </c>
      <c r="Q134" s="54">
        <v>300.45999999999998</v>
      </c>
      <c r="R134" s="54">
        <v>322.79000000000002</v>
      </c>
      <c r="S134" s="54">
        <v>329.13</v>
      </c>
      <c r="T134" s="54">
        <v>335.26</v>
      </c>
      <c r="U134" s="54">
        <v>345.21</v>
      </c>
      <c r="V134" s="54">
        <v>356.47</v>
      </c>
      <c r="W134" s="54">
        <v>373.4</v>
      </c>
      <c r="X134" s="54">
        <v>395.93</v>
      </c>
      <c r="Y134" s="54">
        <v>413.56</v>
      </c>
      <c r="Z134" s="54">
        <v>431.55</v>
      </c>
      <c r="AA134" s="54">
        <v>449.1</v>
      </c>
      <c r="AB134" s="54">
        <v>467</v>
      </c>
    </row>
    <row r="135" spans="2:28" ht="15.75" x14ac:dyDescent="0.3">
      <c r="B135" s="7" t="s">
        <v>148</v>
      </c>
      <c r="C135" s="7" t="s">
        <v>156</v>
      </c>
      <c r="D135" s="54">
        <v>63.96</v>
      </c>
      <c r="E135" s="54">
        <v>154.26</v>
      </c>
      <c r="F135" s="54">
        <v>156.07</v>
      </c>
      <c r="G135" s="54">
        <v>158.27000000000001</v>
      </c>
      <c r="H135" s="54">
        <v>160.36000000000001</v>
      </c>
      <c r="I135" s="54">
        <v>163.38999999999999</v>
      </c>
      <c r="J135" s="54">
        <v>167.31</v>
      </c>
      <c r="K135" s="54">
        <v>171.14</v>
      </c>
      <c r="L135" s="54">
        <v>176.58</v>
      </c>
      <c r="M135" s="54">
        <v>193.41</v>
      </c>
      <c r="N135" s="54">
        <v>199.18</v>
      </c>
      <c r="O135" s="54">
        <v>204.28</v>
      </c>
      <c r="P135" s="54">
        <v>208.66</v>
      </c>
      <c r="Q135" s="54">
        <v>213.61</v>
      </c>
      <c r="R135" s="54">
        <v>218.36</v>
      </c>
      <c r="S135" s="54">
        <v>221.77</v>
      </c>
      <c r="T135" s="54">
        <v>225.68</v>
      </c>
      <c r="U135" s="54">
        <v>229.63</v>
      </c>
      <c r="V135" s="54">
        <v>232.61</v>
      </c>
      <c r="W135" s="54">
        <v>237.39</v>
      </c>
      <c r="X135" s="54">
        <v>241.79</v>
      </c>
      <c r="Y135" s="54">
        <v>245.55</v>
      </c>
      <c r="Z135" s="54">
        <v>249.23</v>
      </c>
      <c r="AA135" s="54">
        <v>253.36</v>
      </c>
      <c r="AB135" s="54">
        <v>257.31</v>
      </c>
    </row>
    <row r="136" spans="2:28" ht="15.75" x14ac:dyDescent="0.3">
      <c r="B136" s="7" t="s">
        <v>148</v>
      </c>
      <c r="C136" s="7" t="s">
        <v>157</v>
      </c>
      <c r="D136" s="54">
        <v>19.989999999999998</v>
      </c>
      <c r="E136" s="54">
        <v>20.73</v>
      </c>
      <c r="F136" s="54">
        <v>16.52</v>
      </c>
      <c r="G136" s="54">
        <v>22.06</v>
      </c>
      <c r="H136" s="54">
        <v>22.75</v>
      </c>
      <c r="I136" s="54">
        <v>34.020000000000003</v>
      </c>
      <c r="J136" s="54">
        <v>41.99</v>
      </c>
      <c r="K136" s="54">
        <v>57.05</v>
      </c>
      <c r="L136" s="54">
        <v>68.849999999999994</v>
      </c>
      <c r="M136" s="54">
        <v>80.23</v>
      </c>
      <c r="N136" s="54">
        <v>90.22</v>
      </c>
      <c r="O136" s="54">
        <v>99.92</v>
      </c>
      <c r="P136" s="54">
        <v>108.92</v>
      </c>
      <c r="Q136" s="54">
        <v>117.92</v>
      </c>
      <c r="R136" s="54">
        <v>126.82</v>
      </c>
      <c r="S136" s="54">
        <v>128.44999999999999</v>
      </c>
      <c r="T136" s="54">
        <v>130.01</v>
      </c>
      <c r="U136" s="54">
        <v>131.55000000000001</v>
      </c>
      <c r="V136" s="54">
        <v>132.5</v>
      </c>
      <c r="W136" s="54">
        <v>133.76</v>
      </c>
      <c r="X136" s="54">
        <v>135.18</v>
      </c>
      <c r="Y136" s="54">
        <v>137.1</v>
      </c>
      <c r="Z136" s="54">
        <v>136.94999999999999</v>
      </c>
      <c r="AA136" s="54">
        <v>138.75</v>
      </c>
      <c r="AB136" s="54">
        <v>139.91</v>
      </c>
    </row>
    <row r="137" spans="2:28" ht="15.75" x14ac:dyDescent="0.3">
      <c r="B137" s="7" t="s">
        <v>148</v>
      </c>
      <c r="C137" s="7" t="s">
        <v>158</v>
      </c>
      <c r="D137" s="54">
        <v>16.23</v>
      </c>
      <c r="E137" s="54">
        <v>26.8</v>
      </c>
      <c r="F137" s="54">
        <v>26.77</v>
      </c>
      <c r="G137" s="54">
        <v>26.73</v>
      </c>
      <c r="H137" s="54">
        <v>26.88</v>
      </c>
      <c r="I137" s="54">
        <v>27.03</v>
      </c>
      <c r="J137" s="54">
        <v>27.63</v>
      </c>
      <c r="K137" s="54">
        <v>28.12</v>
      </c>
      <c r="L137" s="54">
        <v>28.81</v>
      </c>
      <c r="M137" s="54">
        <v>29.32</v>
      </c>
      <c r="N137" s="54">
        <v>29.76</v>
      </c>
      <c r="O137" s="54">
        <v>30.06</v>
      </c>
      <c r="P137" s="54">
        <v>30.25</v>
      </c>
      <c r="Q137" s="54">
        <v>30.42</v>
      </c>
      <c r="R137" s="54">
        <v>30.81</v>
      </c>
      <c r="S137" s="54">
        <v>30.8</v>
      </c>
      <c r="T137" s="54">
        <v>31.23</v>
      </c>
      <c r="U137" s="54">
        <v>31.46</v>
      </c>
      <c r="V137" s="54">
        <v>31.67</v>
      </c>
      <c r="W137" s="54">
        <v>31.74</v>
      </c>
      <c r="X137" s="54">
        <v>32.26</v>
      </c>
      <c r="Y137" s="54">
        <v>32.14</v>
      </c>
      <c r="Z137" s="54">
        <v>32.51</v>
      </c>
      <c r="AA137" s="54">
        <v>32.880000000000003</v>
      </c>
      <c r="AB137" s="54">
        <v>32.93</v>
      </c>
    </row>
    <row r="138" spans="2:28" ht="15.75" x14ac:dyDescent="0.3">
      <c r="B138" s="7" t="s">
        <v>148</v>
      </c>
      <c r="C138" s="7" t="s">
        <v>159</v>
      </c>
      <c r="D138" s="54">
        <v>159.31</v>
      </c>
      <c r="E138" s="54">
        <v>162.80000000000001</v>
      </c>
      <c r="F138" s="54">
        <v>166.7</v>
      </c>
      <c r="G138" s="54">
        <v>172.13</v>
      </c>
      <c r="H138" s="54">
        <v>177.74</v>
      </c>
      <c r="I138" s="54">
        <v>183.98</v>
      </c>
      <c r="J138" s="54">
        <v>231.07</v>
      </c>
      <c r="K138" s="54">
        <v>276.66000000000003</v>
      </c>
      <c r="L138" s="54">
        <v>329.79</v>
      </c>
      <c r="M138" s="54">
        <v>365.5</v>
      </c>
      <c r="N138" s="54">
        <v>376.24</v>
      </c>
      <c r="O138" s="54">
        <v>408.58</v>
      </c>
      <c r="P138" s="54">
        <v>423.03</v>
      </c>
      <c r="Q138" s="54">
        <v>454.67</v>
      </c>
      <c r="R138" s="54">
        <v>499.09</v>
      </c>
      <c r="S138" s="54">
        <v>532.27</v>
      </c>
      <c r="T138" s="54">
        <v>578.51</v>
      </c>
      <c r="U138" s="54">
        <v>601.15</v>
      </c>
      <c r="V138" s="54">
        <v>629.29</v>
      </c>
      <c r="W138" s="54">
        <v>656.61</v>
      </c>
      <c r="X138" s="54">
        <v>684.57</v>
      </c>
      <c r="Y138" s="54">
        <v>707.06</v>
      </c>
      <c r="Z138" s="54">
        <v>721.22</v>
      </c>
      <c r="AA138" s="54">
        <v>736.83</v>
      </c>
      <c r="AB138" s="54">
        <v>750.32</v>
      </c>
    </row>
    <row r="139" spans="2:28" ht="15.75" x14ac:dyDescent="0.3">
      <c r="B139" s="7" t="s">
        <v>148</v>
      </c>
      <c r="C139" s="7" t="s">
        <v>160</v>
      </c>
      <c r="D139" s="54">
        <v>32.799999999999997</v>
      </c>
      <c r="E139" s="54">
        <v>33.82</v>
      </c>
      <c r="F139" s="54">
        <v>52.87</v>
      </c>
      <c r="G139" s="54">
        <v>58.67</v>
      </c>
      <c r="H139" s="54">
        <v>64</v>
      </c>
      <c r="I139" s="54">
        <v>70.37</v>
      </c>
      <c r="J139" s="54">
        <v>79.900000000000006</v>
      </c>
      <c r="K139" s="54">
        <v>89.02</v>
      </c>
      <c r="L139" s="54">
        <v>99.14</v>
      </c>
      <c r="M139" s="54">
        <v>183.37</v>
      </c>
      <c r="N139" s="54">
        <v>194.14</v>
      </c>
      <c r="O139" s="54">
        <v>205.49</v>
      </c>
      <c r="P139" s="54">
        <v>216.43</v>
      </c>
      <c r="Q139" s="54">
        <v>221.69</v>
      </c>
      <c r="R139" s="54">
        <v>226.37</v>
      </c>
      <c r="S139" s="54">
        <v>231.83</v>
      </c>
      <c r="T139" s="54">
        <v>235.38</v>
      </c>
      <c r="U139" s="54">
        <v>240.55</v>
      </c>
      <c r="V139" s="54">
        <v>244.53</v>
      </c>
      <c r="W139" s="54">
        <v>247.35</v>
      </c>
      <c r="X139" s="54">
        <v>251.51</v>
      </c>
      <c r="Y139" s="54">
        <v>254.67</v>
      </c>
      <c r="Z139" s="54">
        <v>258.88</v>
      </c>
      <c r="AA139" s="54">
        <v>262.45999999999998</v>
      </c>
      <c r="AB139" s="54">
        <v>266.51</v>
      </c>
    </row>
    <row r="140" spans="2:28" ht="15.75" x14ac:dyDescent="0.3">
      <c r="B140" s="7" t="s">
        <v>148</v>
      </c>
      <c r="C140" s="7" t="s">
        <v>161</v>
      </c>
      <c r="D140" s="54">
        <v>130.63999999999999</v>
      </c>
      <c r="E140" s="54">
        <v>136.07</v>
      </c>
      <c r="F140" s="54">
        <v>129.22999999999999</v>
      </c>
      <c r="G140" s="54">
        <v>148.63999999999999</v>
      </c>
      <c r="H140" s="54">
        <v>155.55000000000001</v>
      </c>
      <c r="I140" s="54">
        <v>165.16</v>
      </c>
      <c r="J140" s="54">
        <v>157.32</v>
      </c>
      <c r="K140" s="54">
        <v>185.74</v>
      </c>
      <c r="L140" s="54">
        <v>197</v>
      </c>
      <c r="M140" s="54">
        <v>207.59</v>
      </c>
      <c r="N140" s="54">
        <v>194.86</v>
      </c>
      <c r="O140" s="54">
        <v>222.39</v>
      </c>
      <c r="P140" s="54">
        <v>228.71</v>
      </c>
      <c r="Q140" s="54">
        <v>236.37</v>
      </c>
      <c r="R140" s="54">
        <v>221.44</v>
      </c>
      <c r="S140" s="54">
        <v>250.2</v>
      </c>
      <c r="T140" s="54">
        <v>257.68</v>
      </c>
      <c r="U140" s="54">
        <v>262.85000000000002</v>
      </c>
      <c r="V140" s="54">
        <v>254.45</v>
      </c>
      <c r="W140" s="54">
        <v>277.5</v>
      </c>
      <c r="X140" s="54">
        <v>285.89</v>
      </c>
      <c r="Y140" s="54">
        <v>290.58999999999997</v>
      </c>
      <c r="Z140" s="54">
        <v>286.10000000000002</v>
      </c>
      <c r="AA140" s="54">
        <v>307.86</v>
      </c>
      <c r="AB140" s="54">
        <v>315.85000000000002</v>
      </c>
    </row>
    <row r="141" spans="2:28" ht="15.75" x14ac:dyDescent="0.3">
      <c r="B141" s="7" t="s">
        <v>148</v>
      </c>
      <c r="C141" s="7" t="s">
        <v>162</v>
      </c>
      <c r="D141" s="54">
        <v>5.87</v>
      </c>
      <c r="E141" s="54">
        <v>6</v>
      </c>
      <c r="F141" s="54">
        <v>6.16</v>
      </c>
      <c r="G141" s="54">
        <v>6.32</v>
      </c>
      <c r="H141" s="54">
        <v>6.49</v>
      </c>
      <c r="I141" s="54">
        <v>6.85</v>
      </c>
      <c r="J141" s="54">
        <v>7.34</v>
      </c>
      <c r="K141" s="54">
        <v>7.85</v>
      </c>
      <c r="L141" s="54">
        <v>8.3699999999999992</v>
      </c>
      <c r="M141" s="54">
        <v>8.9600000000000009</v>
      </c>
      <c r="N141" s="54">
        <v>9.31</v>
      </c>
      <c r="O141" s="54">
        <v>9.56</v>
      </c>
      <c r="P141" s="54">
        <v>9.84</v>
      </c>
      <c r="Q141" s="54">
        <v>10.08</v>
      </c>
      <c r="R141" s="54">
        <v>10.31</v>
      </c>
      <c r="S141" s="54">
        <v>10.61</v>
      </c>
      <c r="T141" s="54">
        <v>10.95</v>
      </c>
      <c r="U141" s="54">
        <v>11.18</v>
      </c>
      <c r="V141" s="54">
        <v>11.53</v>
      </c>
      <c r="W141" s="54">
        <v>11.82</v>
      </c>
      <c r="X141" s="54">
        <v>12.15</v>
      </c>
      <c r="Y141" s="54">
        <v>12.45</v>
      </c>
      <c r="Z141" s="54">
        <v>12.8</v>
      </c>
      <c r="AA141" s="54">
        <v>13.12</v>
      </c>
      <c r="AB141" s="54">
        <v>13.41</v>
      </c>
    </row>
    <row r="142" spans="2:28" ht="15.75" x14ac:dyDescent="0.3">
      <c r="B142" s="7" t="s">
        <v>148</v>
      </c>
      <c r="C142" s="7" t="s">
        <v>163</v>
      </c>
      <c r="D142" s="54">
        <v>128.53</v>
      </c>
      <c r="E142" s="54">
        <v>150.66999999999999</v>
      </c>
      <c r="F142" s="54">
        <v>140.53</v>
      </c>
      <c r="G142" s="54">
        <v>168.56</v>
      </c>
      <c r="H142" s="54">
        <v>175.13</v>
      </c>
      <c r="I142" s="54">
        <v>185.03</v>
      </c>
      <c r="J142" s="54">
        <v>167.58</v>
      </c>
      <c r="K142" s="54">
        <v>209.66</v>
      </c>
      <c r="L142" s="54">
        <v>224.78</v>
      </c>
      <c r="M142" s="54">
        <v>237.44</v>
      </c>
      <c r="N142" s="54">
        <v>217.96</v>
      </c>
      <c r="O142" s="54">
        <v>253.78</v>
      </c>
      <c r="P142" s="54">
        <v>259.85000000000002</v>
      </c>
      <c r="Q142" s="54">
        <v>267.08</v>
      </c>
      <c r="R142" s="54">
        <v>247.94</v>
      </c>
      <c r="S142" s="54">
        <v>281.55</v>
      </c>
      <c r="T142" s="54">
        <v>289.14999999999998</v>
      </c>
      <c r="U142" s="54">
        <v>293.97000000000003</v>
      </c>
      <c r="V142" s="54">
        <v>276.23</v>
      </c>
      <c r="W142" s="54">
        <v>309.57</v>
      </c>
      <c r="X142" s="54">
        <v>317.45</v>
      </c>
      <c r="Y142" s="54">
        <v>321.27</v>
      </c>
      <c r="Z142" s="54">
        <v>306.20999999999998</v>
      </c>
      <c r="AA142" s="54">
        <v>339.56</v>
      </c>
      <c r="AB142" s="54">
        <v>348.13</v>
      </c>
    </row>
    <row r="143" spans="2:28" ht="15.75" x14ac:dyDescent="0.3">
      <c r="B143" s="7" t="s">
        <v>148</v>
      </c>
      <c r="C143" s="7" t="s">
        <v>164</v>
      </c>
      <c r="D143" s="54">
        <v>110.11</v>
      </c>
      <c r="E143" s="54">
        <v>113.09</v>
      </c>
      <c r="F143" s="54">
        <v>115.98</v>
      </c>
      <c r="G143" s="54">
        <v>119.2</v>
      </c>
      <c r="H143" s="54">
        <v>122.33</v>
      </c>
      <c r="I143" s="54">
        <v>127.53</v>
      </c>
      <c r="J143" s="54">
        <v>134.5</v>
      </c>
      <c r="K143" s="54">
        <v>141.65</v>
      </c>
      <c r="L143" s="54">
        <v>152.44</v>
      </c>
      <c r="M143" s="54">
        <v>165.89</v>
      </c>
      <c r="N143" s="54">
        <v>175.67</v>
      </c>
      <c r="O143" s="54">
        <v>186.06</v>
      </c>
      <c r="P143" s="54">
        <v>195.4</v>
      </c>
      <c r="Q143" s="54">
        <v>206.45</v>
      </c>
      <c r="R143" s="54">
        <v>216.8</v>
      </c>
      <c r="S143" s="54">
        <v>223.7</v>
      </c>
      <c r="T143" s="54">
        <v>234.37</v>
      </c>
      <c r="U143" s="54">
        <v>243.25</v>
      </c>
      <c r="V143" s="54">
        <v>252.74</v>
      </c>
      <c r="W143" s="54">
        <v>260.7</v>
      </c>
      <c r="X143" s="54">
        <v>267.81</v>
      </c>
      <c r="Y143" s="54">
        <v>274.61</v>
      </c>
      <c r="Z143" s="54">
        <v>282</v>
      </c>
      <c r="AA143" s="54">
        <v>289.75</v>
      </c>
      <c r="AB143" s="54">
        <v>298.51</v>
      </c>
    </row>
    <row r="144" spans="2:28" ht="15.75" x14ac:dyDescent="0.3">
      <c r="B144" s="7" t="s">
        <v>148</v>
      </c>
      <c r="C144" s="7" t="s">
        <v>165</v>
      </c>
      <c r="D144" s="54">
        <v>214.66</v>
      </c>
      <c r="E144" s="54">
        <v>222.72</v>
      </c>
      <c r="F144" s="54">
        <v>216</v>
      </c>
      <c r="G144" s="54">
        <v>240.47</v>
      </c>
      <c r="H144" s="54">
        <v>423.81</v>
      </c>
      <c r="I144" s="54">
        <v>508.9</v>
      </c>
      <c r="J144" s="54">
        <v>613.24</v>
      </c>
      <c r="K144" s="54">
        <v>721.74</v>
      </c>
      <c r="L144" s="54">
        <v>832.33</v>
      </c>
      <c r="M144" s="54">
        <v>948.36</v>
      </c>
      <c r="N144" s="54">
        <v>1017.85</v>
      </c>
      <c r="O144" s="54">
        <v>1088.81</v>
      </c>
      <c r="P144" s="54">
        <v>1156.8900000000001</v>
      </c>
      <c r="Q144" s="54">
        <v>1224.8900000000001</v>
      </c>
      <c r="R144" s="54">
        <v>1272.9000000000001</v>
      </c>
      <c r="S144" s="54">
        <v>1320.76</v>
      </c>
      <c r="T144" s="54">
        <v>1367.11</v>
      </c>
      <c r="U144" s="54">
        <v>1413.05</v>
      </c>
      <c r="V144" s="54">
        <v>1459.7</v>
      </c>
      <c r="W144" s="54">
        <v>1499.18</v>
      </c>
      <c r="X144" s="54">
        <v>1554.22</v>
      </c>
      <c r="Y144" s="54">
        <v>1588.86</v>
      </c>
      <c r="Z144" s="54">
        <v>1631.24</v>
      </c>
      <c r="AA144" s="54">
        <v>1673.07</v>
      </c>
      <c r="AB144" s="54">
        <v>1690.23</v>
      </c>
    </row>
    <row r="145" spans="2:28" ht="15.75" x14ac:dyDescent="0.3">
      <c r="B145" s="7" t="s">
        <v>148</v>
      </c>
      <c r="C145" s="7" t="s">
        <v>166</v>
      </c>
      <c r="D145" s="54">
        <v>17.100000000000001</v>
      </c>
      <c r="E145" s="54">
        <v>30.95</v>
      </c>
      <c r="F145" s="54">
        <v>46.5</v>
      </c>
      <c r="G145" s="54">
        <v>77.66</v>
      </c>
      <c r="H145" s="54">
        <v>146.65</v>
      </c>
      <c r="I145" s="54">
        <v>209.77</v>
      </c>
      <c r="J145" s="54">
        <v>240.24</v>
      </c>
      <c r="K145" s="54">
        <v>272</v>
      </c>
      <c r="L145" s="54">
        <v>351.21</v>
      </c>
      <c r="M145" s="54">
        <v>431.03</v>
      </c>
      <c r="N145" s="54">
        <v>508.59</v>
      </c>
      <c r="O145" s="54">
        <v>512.03</v>
      </c>
      <c r="P145" s="54">
        <v>509.57</v>
      </c>
      <c r="Q145" s="54">
        <v>513.66</v>
      </c>
      <c r="R145" s="54">
        <v>515.24</v>
      </c>
      <c r="S145" s="54">
        <v>515.89</v>
      </c>
      <c r="T145" s="54">
        <v>514.62</v>
      </c>
      <c r="U145" s="54">
        <v>520.46</v>
      </c>
      <c r="V145" s="54">
        <v>517.36</v>
      </c>
      <c r="W145" s="54">
        <v>519.24</v>
      </c>
      <c r="X145" s="54">
        <v>521.84</v>
      </c>
      <c r="Y145" s="54">
        <v>521.6</v>
      </c>
      <c r="Z145" s="54">
        <v>525.22</v>
      </c>
      <c r="AA145" s="54">
        <v>525.52</v>
      </c>
      <c r="AB145" s="54">
        <v>529.05999999999995</v>
      </c>
    </row>
    <row r="146" spans="2:28" ht="15.75" x14ac:dyDescent="0.3">
      <c r="B146" s="7" t="s">
        <v>148</v>
      </c>
      <c r="C146" s="7" t="s">
        <v>167</v>
      </c>
      <c r="D146" s="54">
        <v>2.5</v>
      </c>
      <c r="E146" s="54">
        <v>8.94</v>
      </c>
      <c r="F146" s="54">
        <v>9.07</v>
      </c>
      <c r="G146" s="54">
        <v>9.11</v>
      </c>
      <c r="H146" s="54">
        <v>9.19</v>
      </c>
      <c r="I146" s="54">
        <v>9.36</v>
      </c>
      <c r="J146" s="54">
        <v>9.58</v>
      </c>
      <c r="K146" s="54">
        <v>9.77</v>
      </c>
      <c r="L146" s="54">
        <v>9.98</v>
      </c>
      <c r="M146" s="54">
        <v>10.23</v>
      </c>
      <c r="N146" s="54">
        <v>10.43</v>
      </c>
      <c r="O146" s="54">
        <v>10.52</v>
      </c>
      <c r="P146" s="54">
        <v>10.58</v>
      </c>
      <c r="Q146" s="54">
        <v>10.74</v>
      </c>
      <c r="R146" s="54">
        <v>10.88</v>
      </c>
      <c r="S146" s="54">
        <v>11</v>
      </c>
      <c r="T146" s="54">
        <v>11.2</v>
      </c>
      <c r="U146" s="54">
        <v>11.32</v>
      </c>
      <c r="V146" s="54">
        <v>11.37</v>
      </c>
      <c r="W146" s="54">
        <v>11.43</v>
      </c>
      <c r="X146" s="54">
        <v>11.59</v>
      </c>
      <c r="Y146" s="54">
        <v>11.69</v>
      </c>
      <c r="Z146" s="54">
        <v>11.78</v>
      </c>
      <c r="AA146" s="54">
        <v>11.9</v>
      </c>
      <c r="AB146" s="54">
        <v>12.08</v>
      </c>
    </row>
    <row r="147" spans="2:28" ht="15.75" x14ac:dyDescent="0.3">
      <c r="B147" s="7" t="s">
        <v>148</v>
      </c>
      <c r="C147" s="7" t="s">
        <v>168</v>
      </c>
      <c r="D147" s="54">
        <v>83.27</v>
      </c>
      <c r="E147" s="54">
        <v>107.59</v>
      </c>
      <c r="F147" s="54">
        <v>111.23</v>
      </c>
      <c r="G147" s="54">
        <v>195.76</v>
      </c>
      <c r="H147" s="54">
        <v>200.94</v>
      </c>
      <c r="I147" s="54">
        <v>213.27</v>
      </c>
      <c r="J147" s="54">
        <v>222.57</v>
      </c>
      <c r="K147" s="54">
        <v>227.97</v>
      </c>
      <c r="L147" s="54">
        <v>238</v>
      </c>
      <c r="M147" s="54">
        <v>249.65</v>
      </c>
      <c r="N147" s="54">
        <v>255.22</v>
      </c>
      <c r="O147" s="54">
        <v>272.17</v>
      </c>
      <c r="P147" s="54">
        <v>277.94</v>
      </c>
      <c r="Q147" s="54">
        <v>285.45999999999998</v>
      </c>
      <c r="R147" s="54">
        <v>291.39</v>
      </c>
      <c r="S147" s="54">
        <v>298.52999999999997</v>
      </c>
      <c r="T147" s="54">
        <v>303.97000000000003</v>
      </c>
      <c r="U147" s="54">
        <v>298.73</v>
      </c>
      <c r="V147" s="54">
        <v>301.83999999999997</v>
      </c>
      <c r="W147" s="54">
        <v>307.91000000000003</v>
      </c>
      <c r="X147" s="54">
        <v>313.18</v>
      </c>
      <c r="Y147" s="54">
        <v>313.69</v>
      </c>
      <c r="Z147" s="54">
        <v>318.77999999999997</v>
      </c>
      <c r="AA147" s="54">
        <v>325.04000000000002</v>
      </c>
      <c r="AB147" s="54">
        <v>332.18</v>
      </c>
    </row>
    <row r="148" spans="2:28" ht="15.75" x14ac:dyDescent="0.3">
      <c r="B148" s="7" t="s">
        <v>148</v>
      </c>
      <c r="C148" s="7" t="s">
        <v>169</v>
      </c>
      <c r="D148" s="54">
        <v>17.3</v>
      </c>
      <c r="E148" s="54">
        <v>100.07</v>
      </c>
      <c r="F148" s="54">
        <v>107.91</v>
      </c>
      <c r="G148" s="54">
        <v>109.33</v>
      </c>
      <c r="H148" s="54">
        <v>110.52</v>
      </c>
      <c r="I148" s="54">
        <v>113.04</v>
      </c>
      <c r="J148" s="54">
        <v>116.23</v>
      </c>
      <c r="K148" s="54">
        <v>119.87</v>
      </c>
      <c r="L148" s="54">
        <v>123.26</v>
      </c>
      <c r="M148" s="54">
        <v>126.63</v>
      </c>
      <c r="N148" s="54">
        <v>128.76</v>
      </c>
      <c r="O148" s="54">
        <v>130.69999999999999</v>
      </c>
      <c r="P148" s="54">
        <v>132.12</v>
      </c>
      <c r="Q148" s="54">
        <v>134.16</v>
      </c>
      <c r="R148" s="54">
        <v>136.01</v>
      </c>
      <c r="S148" s="54">
        <v>138.1</v>
      </c>
      <c r="T148" s="54">
        <v>140.09</v>
      </c>
      <c r="U148" s="54">
        <v>142.18</v>
      </c>
      <c r="V148" s="54">
        <v>144.09</v>
      </c>
      <c r="W148" s="54">
        <v>145.59</v>
      </c>
      <c r="X148" s="54">
        <v>147.61000000000001</v>
      </c>
      <c r="Y148" s="54">
        <v>149.62</v>
      </c>
      <c r="Z148" s="54">
        <v>151.03</v>
      </c>
      <c r="AA148" s="54">
        <v>152.75</v>
      </c>
      <c r="AB148" s="54">
        <v>154.72999999999999</v>
      </c>
    </row>
    <row r="149" spans="2:28" ht="15.75" x14ac:dyDescent="0.3">
      <c r="B149" s="7" t="s">
        <v>148</v>
      </c>
      <c r="C149" s="7" t="s">
        <v>170</v>
      </c>
      <c r="D149" s="54">
        <v>3.64</v>
      </c>
      <c r="E149" s="54">
        <v>3.78</v>
      </c>
      <c r="F149" s="54">
        <v>3.68</v>
      </c>
      <c r="G149" s="54">
        <v>4.05</v>
      </c>
      <c r="H149" s="54">
        <v>4.1900000000000004</v>
      </c>
      <c r="I149" s="54">
        <v>4.51</v>
      </c>
      <c r="J149" s="54">
        <v>4.58</v>
      </c>
      <c r="K149" s="54">
        <v>5.35</v>
      </c>
      <c r="L149" s="54">
        <v>5.79</v>
      </c>
      <c r="M149" s="54">
        <v>6.27</v>
      </c>
      <c r="N149" s="54">
        <v>6.12</v>
      </c>
      <c r="O149" s="54">
        <v>6.76</v>
      </c>
      <c r="P149" s="54">
        <v>6.96</v>
      </c>
      <c r="Q149" s="54">
        <v>7.24</v>
      </c>
      <c r="R149" s="54">
        <v>6.99</v>
      </c>
      <c r="S149" s="54">
        <v>7.7</v>
      </c>
      <c r="T149" s="54">
        <v>7.9</v>
      </c>
      <c r="U149" s="54">
        <v>8.15</v>
      </c>
      <c r="V149" s="54">
        <v>7.94</v>
      </c>
      <c r="W149" s="54">
        <v>8.68</v>
      </c>
      <c r="X149" s="54">
        <v>8.9700000000000006</v>
      </c>
      <c r="Y149" s="54">
        <v>9.2200000000000006</v>
      </c>
      <c r="Z149" s="54">
        <v>8.9499999999999993</v>
      </c>
      <c r="AA149" s="54">
        <v>9.8000000000000007</v>
      </c>
      <c r="AB149" s="54">
        <v>8.86</v>
      </c>
    </row>
    <row r="150" spans="2:28" ht="15.75" x14ac:dyDescent="0.3">
      <c r="B150" s="7" t="s">
        <v>148</v>
      </c>
      <c r="C150" s="7" t="s">
        <v>171</v>
      </c>
      <c r="D150" s="54">
        <v>13.53</v>
      </c>
      <c r="E150" s="54">
        <v>13.88</v>
      </c>
      <c r="F150" s="54">
        <v>13.29</v>
      </c>
      <c r="G150" s="54">
        <v>14.74</v>
      </c>
      <c r="H150" s="54">
        <v>15.25</v>
      </c>
      <c r="I150" s="54">
        <v>16.28</v>
      </c>
      <c r="J150" s="54">
        <v>16.47</v>
      </c>
      <c r="K150" s="54">
        <v>18.760000000000002</v>
      </c>
      <c r="L150" s="54">
        <v>20.18</v>
      </c>
      <c r="M150" s="54">
        <v>21.67</v>
      </c>
      <c r="N150" s="54">
        <v>21.78</v>
      </c>
      <c r="O150" s="54">
        <v>23.24</v>
      </c>
      <c r="P150" s="54">
        <v>24.06</v>
      </c>
      <c r="Q150" s="54">
        <v>24.83</v>
      </c>
      <c r="R150" s="54">
        <v>24.79</v>
      </c>
      <c r="S150" s="54">
        <v>26.12</v>
      </c>
      <c r="T150" s="54">
        <v>26.73</v>
      </c>
      <c r="U150" s="54">
        <v>27.25</v>
      </c>
      <c r="V150" s="54">
        <v>28.01</v>
      </c>
      <c r="W150" s="54">
        <v>28.81</v>
      </c>
      <c r="X150" s="54">
        <v>29.63</v>
      </c>
      <c r="Y150" s="54">
        <v>30.78</v>
      </c>
      <c r="Z150" s="54">
        <v>31.66</v>
      </c>
      <c r="AA150" s="54">
        <v>32.65</v>
      </c>
      <c r="AB150" s="54">
        <v>33.39</v>
      </c>
    </row>
    <row r="151" spans="2:28" ht="15.75" x14ac:dyDescent="0.3">
      <c r="B151" s="7" t="s">
        <v>148</v>
      </c>
      <c r="C151" s="7" t="s">
        <v>172</v>
      </c>
      <c r="D151" s="54">
        <v>72.08</v>
      </c>
      <c r="E151" s="54">
        <v>69.59</v>
      </c>
      <c r="F151" s="54">
        <v>71</v>
      </c>
      <c r="G151" s="54">
        <v>72.72</v>
      </c>
      <c r="H151" s="54">
        <v>74.56</v>
      </c>
      <c r="I151" s="54">
        <v>78.11</v>
      </c>
      <c r="J151" s="54">
        <v>82.48</v>
      </c>
      <c r="K151" s="54">
        <v>87.37</v>
      </c>
      <c r="L151" s="54">
        <v>91.52</v>
      </c>
      <c r="M151" s="54">
        <v>98.46</v>
      </c>
      <c r="N151" s="54">
        <v>101.72</v>
      </c>
      <c r="O151" s="54">
        <v>104.46</v>
      </c>
      <c r="P151" s="54">
        <v>107.32</v>
      </c>
      <c r="Q151" s="54">
        <v>110.07</v>
      </c>
      <c r="R151" s="54">
        <v>119.37</v>
      </c>
      <c r="S151" s="54">
        <v>122.47</v>
      </c>
      <c r="T151" s="54">
        <v>125.68</v>
      </c>
      <c r="U151" s="54">
        <v>128.32</v>
      </c>
      <c r="V151" s="54">
        <v>131.65</v>
      </c>
      <c r="W151" s="54">
        <v>134.63999999999999</v>
      </c>
      <c r="X151" s="54">
        <v>138.06</v>
      </c>
      <c r="Y151" s="54">
        <v>140.38</v>
      </c>
      <c r="Z151" s="54">
        <v>143.01</v>
      </c>
      <c r="AA151" s="54">
        <v>146.09</v>
      </c>
      <c r="AB151" s="54">
        <v>148.94</v>
      </c>
    </row>
    <row r="152" spans="2:28" ht="15.75" x14ac:dyDescent="0.3">
      <c r="B152" s="7" t="s">
        <v>148</v>
      </c>
      <c r="C152" s="7" t="s">
        <v>173</v>
      </c>
      <c r="D152" s="54">
        <v>6.69</v>
      </c>
      <c r="E152" s="54">
        <v>6.88</v>
      </c>
      <c r="F152" s="54">
        <v>6.43</v>
      </c>
      <c r="G152" s="54">
        <v>7.31</v>
      </c>
      <c r="H152" s="54">
        <v>7.54</v>
      </c>
      <c r="I152" s="54">
        <v>8.01</v>
      </c>
      <c r="J152" s="54">
        <v>7.79</v>
      </c>
      <c r="K152" s="54">
        <v>9.2200000000000006</v>
      </c>
      <c r="L152" s="54">
        <v>9.94</v>
      </c>
      <c r="M152" s="54">
        <v>10.76</v>
      </c>
      <c r="N152" s="54">
        <v>10.58</v>
      </c>
      <c r="O152" s="54">
        <v>11.65</v>
      </c>
      <c r="P152" s="54">
        <v>12.06</v>
      </c>
      <c r="Q152" s="54">
        <v>12.51</v>
      </c>
      <c r="R152" s="54">
        <v>12.64</v>
      </c>
      <c r="S152" s="54">
        <v>13.35</v>
      </c>
      <c r="T152" s="54">
        <v>13.69</v>
      </c>
      <c r="U152" s="54">
        <v>14.01</v>
      </c>
      <c r="V152" s="54">
        <v>14.47</v>
      </c>
      <c r="W152" s="54">
        <v>14.88</v>
      </c>
      <c r="X152" s="54">
        <v>15.35</v>
      </c>
      <c r="Y152" s="54">
        <v>15.76</v>
      </c>
      <c r="Z152" s="54">
        <v>16.420000000000002</v>
      </c>
      <c r="AA152" s="54">
        <v>16.91</v>
      </c>
      <c r="AB152" s="54">
        <v>15.84</v>
      </c>
    </row>
    <row r="153" spans="2:28" ht="15.75" x14ac:dyDescent="0.3">
      <c r="B153" s="7" t="s">
        <v>148</v>
      </c>
      <c r="C153" s="7" t="s">
        <v>174</v>
      </c>
      <c r="D153" s="54">
        <v>367.71</v>
      </c>
      <c r="E153" s="54">
        <v>372.81</v>
      </c>
      <c r="F153" s="54">
        <v>423.96</v>
      </c>
      <c r="G153" s="54">
        <v>459.93</v>
      </c>
      <c r="H153" s="54">
        <v>573.72</v>
      </c>
      <c r="I153" s="54">
        <v>600.25</v>
      </c>
      <c r="J153" s="54">
        <v>655.83</v>
      </c>
      <c r="K153" s="54">
        <v>684.94</v>
      </c>
      <c r="L153" s="54">
        <v>723.6</v>
      </c>
      <c r="M153" s="54">
        <v>767.88</v>
      </c>
      <c r="N153" s="54">
        <v>936.84</v>
      </c>
      <c r="O153" s="54">
        <v>956.48</v>
      </c>
      <c r="P153" s="54">
        <v>976.32</v>
      </c>
      <c r="Q153" s="54">
        <v>996.03</v>
      </c>
      <c r="R153" s="54">
        <v>1076.22</v>
      </c>
      <c r="S153" s="54">
        <v>1101.33</v>
      </c>
      <c r="T153" s="54">
        <v>1131.5999999999999</v>
      </c>
      <c r="U153" s="54">
        <v>1168.74</v>
      </c>
      <c r="V153" s="54">
        <v>1199.9000000000001</v>
      </c>
      <c r="W153" s="54">
        <v>1244.3499999999999</v>
      </c>
      <c r="X153" s="54">
        <v>1265.76</v>
      </c>
      <c r="Y153" s="54">
        <v>1284.58</v>
      </c>
      <c r="Z153" s="54">
        <v>1298.83</v>
      </c>
      <c r="AA153" s="54">
        <v>1310.45</v>
      </c>
      <c r="AB153" s="54">
        <v>1327.74</v>
      </c>
    </row>
    <row r="154" spans="2:28" ht="15.75" x14ac:dyDescent="0.3">
      <c r="B154" s="7" t="s">
        <v>148</v>
      </c>
      <c r="C154" s="7" t="s">
        <v>175</v>
      </c>
      <c r="D154" s="54">
        <v>32</v>
      </c>
      <c r="E154" s="54">
        <v>27.87</v>
      </c>
      <c r="F154" s="54">
        <v>28.12</v>
      </c>
      <c r="G154" s="54">
        <v>28.38</v>
      </c>
      <c r="H154" s="54">
        <v>47.89</v>
      </c>
      <c r="I154" s="54">
        <v>67.709999999999994</v>
      </c>
      <c r="J154" s="54">
        <v>89.67</v>
      </c>
      <c r="K154" s="54">
        <v>110.7</v>
      </c>
      <c r="L154" s="54">
        <v>132.29</v>
      </c>
      <c r="M154" s="54">
        <v>135.35</v>
      </c>
      <c r="N154" s="54">
        <v>136.12</v>
      </c>
      <c r="O154" s="54">
        <v>137.03</v>
      </c>
      <c r="P154" s="54">
        <v>138.44</v>
      </c>
      <c r="Q154" s="54">
        <v>139.47</v>
      </c>
      <c r="R154" s="54">
        <v>151.02000000000001</v>
      </c>
      <c r="S154" s="54">
        <v>161.4</v>
      </c>
      <c r="T154" s="54">
        <v>172.25</v>
      </c>
      <c r="U154" s="54">
        <v>181.72</v>
      </c>
      <c r="V154" s="54">
        <v>193.06</v>
      </c>
      <c r="W154" s="54">
        <v>194.13</v>
      </c>
      <c r="X154" s="54">
        <v>195.02</v>
      </c>
      <c r="Y154" s="54">
        <v>197.13</v>
      </c>
      <c r="Z154" s="54">
        <v>197.89</v>
      </c>
      <c r="AA154" s="54">
        <v>197.63</v>
      </c>
      <c r="AB154" s="54">
        <v>198.91</v>
      </c>
    </row>
    <row r="155" spans="2:28" ht="15.75" x14ac:dyDescent="0.3">
      <c r="B155" s="7" t="s">
        <v>148</v>
      </c>
      <c r="C155" s="7" t="s">
        <v>176</v>
      </c>
      <c r="D155" s="54">
        <v>8.4</v>
      </c>
      <c r="E155" s="54">
        <v>8.4499999999999993</v>
      </c>
      <c r="F155" s="54">
        <v>8.5299999999999994</v>
      </c>
      <c r="G155" s="54">
        <v>8.58</v>
      </c>
      <c r="H155" s="54">
        <v>8.6999999999999993</v>
      </c>
      <c r="I155" s="54">
        <v>8.8699999999999992</v>
      </c>
      <c r="J155" s="54">
        <v>9.4700000000000006</v>
      </c>
      <c r="K155" s="54">
        <v>10.15</v>
      </c>
      <c r="L155" s="54">
        <v>10.95</v>
      </c>
      <c r="M155" s="54">
        <v>11.9</v>
      </c>
      <c r="N155" s="54">
        <v>12.3</v>
      </c>
      <c r="O155" s="54">
        <v>12.75</v>
      </c>
      <c r="P155" s="54">
        <v>13.17</v>
      </c>
      <c r="Q155" s="54">
        <v>13.56</v>
      </c>
      <c r="R155" s="54">
        <v>13.88</v>
      </c>
      <c r="S155" s="54">
        <v>14.2</v>
      </c>
      <c r="T155" s="54">
        <v>14.52</v>
      </c>
      <c r="U155" s="54">
        <v>14.84</v>
      </c>
      <c r="V155" s="54">
        <v>15.3</v>
      </c>
      <c r="W155" s="54">
        <v>15.78</v>
      </c>
      <c r="X155" s="54">
        <v>16.27</v>
      </c>
      <c r="Y155" s="54">
        <v>16.670000000000002</v>
      </c>
      <c r="Z155" s="54">
        <v>16.82</v>
      </c>
      <c r="AA155" s="54">
        <v>17.05</v>
      </c>
      <c r="AB155" s="54">
        <v>17.190000000000001</v>
      </c>
    </row>
    <row r="156" spans="2:28" x14ac:dyDescent="0.25">
      <c r="D156" s="57"/>
      <c r="AB156" s="57"/>
    </row>
    <row r="157" spans="2:28" ht="18" x14ac:dyDescent="0.25">
      <c r="B157" s="12" t="s">
        <v>183</v>
      </c>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x14ac:dyDescent="0.25">
      <c r="B158" s="58" t="s">
        <v>144</v>
      </c>
    </row>
    <row r="159" spans="2:28" ht="15.75" x14ac:dyDescent="0.3">
      <c r="B159" s="30" t="s">
        <v>145</v>
      </c>
      <c r="C159" s="30" t="s">
        <v>152</v>
      </c>
      <c r="D159" s="13">
        <v>2026</v>
      </c>
      <c r="E159" s="13">
        <v>2027</v>
      </c>
      <c r="F159" s="13">
        <v>2028</v>
      </c>
      <c r="G159" s="13">
        <v>2029</v>
      </c>
      <c r="H159" s="13">
        <v>2030</v>
      </c>
      <c r="I159" s="13">
        <v>2031</v>
      </c>
      <c r="J159" s="13">
        <v>2032</v>
      </c>
      <c r="K159" s="13">
        <v>2033</v>
      </c>
      <c r="L159" s="13">
        <v>2034</v>
      </c>
      <c r="M159" s="13">
        <v>2035</v>
      </c>
      <c r="N159" s="13">
        <v>2036</v>
      </c>
      <c r="O159" s="13">
        <v>2037</v>
      </c>
      <c r="P159" s="13">
        <v>2038</v>
      </c>
      <c r="Q159" s="13">
        <v>2039</v>
      </c>
      <c r="R159" s="13">
        <v>2040</v>
      </c>
      <c r="S159" s="13">
        <v>2041</v>
      </c>
      <c r="T159" s="13">
        <v>2042</v>
      </c>
      <c r="U159" s="13">
        <v>2043</v>
      </c>
      <c r="V159" s="13">
        <v>2044</v>
      </c>
      <c r="W159" s="13">
        <v>2045</v>
      </c>
      <c r="X159" s="13">
        <v>2046</v>
      </c>
      <c r="Y159" s="13">
        <v>2047</v>
      </c>
      <c r="Z159" s="13">
        <v>2048</v>
      </c>
      <c r="AA159" s="13">
        <v>2049</v>
      </c>
      <c r="AB159" s="13">
        <v>2050</v>
      </c>
    </row>
    <row r="160" spans="2:28" ht="15.75" x14ac:dyDescent="0.3">
      <c r="B160" s="7" t="s">
        <v>146</v>
      </c>
      <c r="C160" s="7" t="s">
        <v>153</v>
      </c>
      <c r="D160" s="54">
        <v>653773.67000000004</v>
      </c>
      <c r="E160" s="54">
        <v>668302.25</v>
      </c>
      <c r="F160" s="54">
        <v>688243.02</v>
      </c>
      <c r="G160" s="54">
        <v>696787.70499999996</v>
      </c>
      <c r="H160" s="54">
        <v>712205.83499999996</v>
      </c>
      <c r="I160" s="54">
        <v>770151.71499999997</v>
      </c>
      <c r="J160" s="54">
        <v>788164.44</v>
      </c>
      <c r="K160" s="54">
        <v>829429.125</v>
      </c>
      <c r="L160" s="54">
        <v>883042.26</v>
      </c>
      <c r="M160" s="54">
        <v>935163.67500000005</v>
      </c>
      <c r="N160" s="54">
        <v>963175.16500000004</v>
      </c>
      <c r="O160" s="54">
        <v>984521.14</v>
      </c>
      <c r="P160" s="54">
        <v>998092.47499999998</v>
      </c>
      <c r="Q160" s="54">
        <v>1013148.24</v>
      </c>
      <c r="R160" s="54">
        <v>1042126.715</v>
      </c>
      <c r="S160" s="54">
        <v>1048985.875</v>
      </c>
      <c r="T160" s="54">
        <v>1072856.75</v>
      </c>
      <c r="U160" s="54">
        <v>1085960.7549999999</v>
      </c>
      <c r="V160" s="54">
        <v>1110352.1499999999</v>
      </c>
      <c r="W160" s="54">
        <v>1119982.5149999999</v>
      </c>
      <c r="X160" s="54">
        <v>1139859.03</v>
      </c>
      <c r="Y160" s="54">
        <v>1148901.9550000001</v>
      </c>
      <c r="Z160" s="54">
        <v>1145522.3500000001</v>
      </c>
      <c r="AA160" s="54">
        <v>1165256.9450000001</v>
      </c>
      <c r="AB160" s="54">
        <v>1185701.8700000001</v>
      </c>
    </row>
    <row r="161" spans="2:28" ht="15.75" x14ac:dyDescent="0.3">
      <c r="B161" s="7" t="s">
        <v>146</v>
      </c>
      <c r="C161" s="7" t="s">
        <v>154</v>
      </c>
      <c r="D161" s="54">
        <v>287968.78999999998</v>
      </c>
      <c r="E161" s="54">
        <v>290547.58</v>
      </c>
      <c r="F161" s="54">
        <v>293983.05</v>
      </c>
      <c r="G161" s="54">
        <v>295743.65999999997</v>
      </c>
      <c r="H161" s="54">
        <v>298691.80499999999</v>
      </c>
      <c r="I161" s="54">
        <v>306168.27</v>
      </c>
      <c r="J161" s="54">
        <v>315064.96000000002</v>
      </c>
      <c r="K161" s="54">
        <v>324065.52</v>
      </c>
      <c r="L161" s="54">
        <v>333965.39500000002</v>
      </c>
      <c r="M161" s="54">
        <v>343990.09499999997</v>
      </c>
      <c r="N161" s="54">
        <v>350497.05</v>
      </c>
      <c r="O161" s="54">
        <v>354056.81</v>
      </c>
      <c r="P161" s="54">
        <v>358713.92499999999</v>
      </c>
      <c r="Q161" s="54">
        <v>363766.89500000002</v>
      </c>
      <c r="R161" s="54">
        <v>370219.77500000002</v>
      </c>
      <c r="S161" s="54">
        <v>377487.755</v>
      </c>
      <c r="T161" s="54">
        <v>385053.12</v>
      </c>
      <c r="U161" s="54">
        <v>392944.41</v>
      </c>
      <c r="V161" s="54">
        <v>403136.46</v>
      </c>
      <c r="W161" s="54">
        <v>411279.245</v>
      </c>
      <c r="X161" s="54">
        <v>423314.46</v>
      </c>
      <c r="Y161" s="54">
        <v>437070.58500000002</v>
      </c>
      <c r="Z161" s="54">
        <v>451386.875</v>
      </c>
      <c r="AA161" s="54">
        <v>461618.49</v>
      </c>
      <c r="AB161" s="54">
        <v>473668.36499999999</v>
      </c>
    </row>
    <row r="162" spans="2:28" ht="15.75" x14ac:dyDescent="0.3">
      <c r="B162" s="7" t="s">
        <v>146</v>
      </c>
      <c r="C162" s="7" t="s">
        <v>155</v>
      </c>
      <c r="D162" s="54">
        <v>1218317.0249999999</v>
      </c>
      <c r="E162" s="54">
        <v>1229386.7749999999</v>
      </c>
      <c r="F162" s="54">
        <v>1242382.3899999999</v>
      </c>
      <c r="G162" s="54">
        <v>1249700.6599999999</v>
      </c>
      <c r="H162" s="54">
        <v>1262142.05</v>
      </c>
      <c r="I162" s="54">
        <v>1284963.6000000001</v>
      </c>
      <c r="J162" s="54">
        <v>1313773.31</v>
      </c>
      <c r="K162" s="54">
        <v>1343006.605</v>
      </c>
      <c r="L162" s="54">
        <v>1370437.1850000001</v>
      </c>
      <c r="M162" s="54">
        <v>1399873.11</v>
      </c>
      <c r="N162" s="54">
        <v>1426923.9450000001</v>
      </c>
      <c r="O162" s="54">
        <v>1445806.56</v>
      </c>
      <c r="P162" s="54">
        <v>1465950.6</v>
      </c>
      <c r="Q162" s="54">
        <v>1487321.2450000001</v>
      </c>
      <c r="R162" s="54">
        <v>1514057.135</v>
      </c>
      <c r="S162" s="54">
        <v>1540368.5049999999</v>
      </c>
      <c r="T162" s="54">
        <v>1569266.2549999999</v>
      </c>
      <c r="U162" s="54">
        <v>1600192.54</v>
      </c>
      <c r="V162" s="54">
        <v>1640953.01</v>
      </c>
      <c r="W162" s="54">
        <v>1672365.68</v>
      </c>
      <c r="X162" s="54">
        <v>1731602.96</v>
      </c>
      <c r="Y162" s="54">
        <v>1795243.7450000001</v>
      </c>
      <c r="Z162" s="54">
        <v>1862631.45</v>
      </c>
      <c r="AA162" s="54">
        <v>1918776.115</v>
      </c>
      <c r="AB162" s="54">
        <v>1978994.5049999999</v>
      </c>
    </row>
    <row r="163" spans="2:28" ht="15.75" x14ac:dyDescent="0.3">
      <c r="B163" s="7" t="s">
        <v>146</v>
      </c>
      <c r="C163" s="7" t="s">
        <v>156</v>
      </c>
      <c r="D163" s="54">
        <v>1041303.625</v>
      </c>
      <c r="E163" s="54">
        <v>1431650.51</v>
      </c>
      <c r="F163" s="54">
        <v>1450494.79</v>
      </c>
      <c r="G163" s="54">
        <v>1454461.21</v>
      </c>
      <c r="H163" s="54">
        <v>1463647.2849999999</v>
      </c>
      <c r="I163" s="54">
        <v>1488340.19</v>
      </c>
      <c r="J163" s="54">
        <v>1513190.395</v>
      </c>
      <c r="K163" s="54">
        <v>1538505.61</v>
      </c>
      <c r="L163" s="54">
        <v>1570102.0149999999</v>
      </c>
      <c r="M163" s="54">
        <v>1600021.5149999999</v>
      </c>
      <c r="N163" s="54">
        <v>1642691.425</v>
      </c>
      <c r="O163" s="54">
        <v>2170268.2200000002</v>
      </c>
      <c r="P163" s="54">
        <v>2190369.4950000001</v>
      </c>
      <c r="Q163" s="54">
        <v>2213641.1549999998</v>
      </c>
      <c r="R163" s="54">
        <v>2242719.0350000001</v>
      </c>
      <c r="S163" s="54">
        <v>2255534.3250000002</v>
      </c>
      <c r="T163" s="54">
        <v>2279380.62</v>
      </c>
      <c r="U163" s="54">
        <v>2299316.125</v>
      </c>
      <c r="V163" s="54">
        <v>2330373.9849999999</v>
      </c>
      <c r="W163" s="54">
        <v>2345664.8849999998</v>
      </c>
      <c r="X163" s="54">
        <v>2374181.62</v>
      </c>
      <c r="Y163" s="54">
        <v>2394096.3149999999</v>
      </c>
      <c r="Z163" s="54">
        <v>2414190.0049999999</v>
      </c>
      <c r="AA163" s="54">
        <v>2438781.4900000002</v>
      </c>
      <c r="AB163" s="54">
        <v>2459694.8050000002</v>
      </c>
    </row>
    <row r="164" spans="2:28" ht="15.75" x14ac:dyDescent="0.3">
      <c r="B164" s="7" t="s">
        <v>146</v>
      </c>
      <c r="C164" s="7" t="s">
        <v>157</v>
      </c>
      <c r="D164" s="54">
        <v>343519.76500000001</v>
      </c>
      <c r="E164" s="54">
        <v>348038.02</v>
      </c>
      <c r="F164" s="54">
        <v>354497.52500000002</v>
      </c>
      <c r="G164" s="54">
        <v>358635.02500000002</v>
      </c>
      <c r="H164" s="54">
        <v>365247.83500000002</v>
      </c>
      <c r="I164" s="54">
        <v>386231.245</v>
      </c>
      <c r="J164" s="54">
        <v>412884.19</v>
      </c>
      <c r="K164" s="54">
        <v>441081.87</v>
      </c>
      <c r="L164" s="54">
        <v>467303.58500000002</v>
      </c>
      <c r="M164" s="54">
        <v>495005.13500000001</v>
      </c>
      <c r="N164" s="54">
        <v>505966.16499999998</v>
      </c>
      <c r="O164" s="54">
        <v>510339.89</v>
      </c>
      <c r="P164" s="54">
        <v>517901.245</v>
      </c>
      <c r="Q164" s="54">
        <v>526858.93500000006</v>
      </c>
      <c r="R164" s="54">
        <v>625951.48499999999</v>
      </c>
      <c r="S164" s="54">
        <v>724845.73</v>
      </c>
      <c r="T164" s="54">
        <v>821866.98</v>
      </c>
      <c r="U164" s="54">
        <v>920127.11499999999</v>
      </c>
      <c r="V164" s="54">
        <v>1019699.01</v>
      </c>
      <c r="W164" s="54">
        <v>1020927.455</v>
      </c>
      <c r="X164" s="54">
        <v>1031160.83</v>
      </c>
      <c r="Y164" s="54">
        <v>1040263.045</v>
      </c>
      <c r="Z164" s="54">
        <v>1049188.425</v>
      </c>
      <c r="AA164" s="54">
        <v>1057611.76</v>
      </c>
      <c r="AB164" s="54">
        <v>1063920.9450000001</v>
      </c>
    </row>
    <row r="165" spans="2:28" ht="15.75" x14ac:dyDescent="0.3">
      <c r="B165" s="7" t="s">
        <v>146</v>
      </c>
      <c r="C165" s="7" t="s">
        <v>158</v>
      </c>
      <c r="D165" s="54">
        <v>117123.505</v>
      </c>
      <c r="E165" s="54">
        <v>118111.825</v>
      </c>
      <c r="F165" s="54">
        <v>119137.66</v>
      </c>
      <c r="G165" s="54">
        <v>119856.34</v>
      </c>
      <c r="H165" s="54">
        <v>120993.455</v>
      </c>
      <c r="I165" s="54">
        <v>123437.405</v>
      </c>
      <c r="J165" s="54">
        <v>126395.325</v>
      </c>
      <c r="K165" s="54">
        <v>130011.2</v>
      </c>
      <c r="L165" s="54">
        <v>133650.92499999999</v>
      </c>
      <c r="M165" s="54">
        <v>137558.495</v>
      </c>
      <c r="N165" s="54">
        <v>139918.80499999999</v>
      </c>
      <c r="O165" s="54">
        <v>141863.70000000001</v>
      </c>
      <c r="P165" s="54">
        <v>143592.92000000001</v>
      </c>
      <c r="Q165" s="54">
        <v>145490.57</v>
      </c>
      <c r="R165" s="54">
        <v>147850.63</v>
      </c>
      <c r="S165" s="54">
        <v>150891.1</v>
      </c>
      <c r="T165" s="54">
        <v>153818.20000000001</v>
      </c>
      <c r="U165" s="54">
        <v>157296.59</v>
      </c>
      <c r="V165" s="54">
        <v>162643.27499999999</v>
      </c>
      <c r="W165" s="54">
        <v>166899.44500000001</v>
      </c>
      <c r="X165" s="54">
        <v>173013.43</v>
      </c>
      <c r="Y165" s="54">
        <v>180134.36</v>
      </c>
      <c r="Z165" s="54">
        <v>187368.57500000001</v>
      </c>
      <c r="AA165" s="54">
        <v>193513.435</v>
      </c>
      <c r="AB165" s="54">
        <v>200057.995</v>
      </c>
    </row>
    <row r="166" spans="2:28" ht="15.75" x14ac:dyDescent="0.3">
      <c r="B166" s="7" t="s">
        <v>146</v>
      </c>
      <c r="C166" s="7" t="s">
        <v>159</v>
      </c>
      <c r="D166" s="54">
        <v>2502033.6800000002</v>
      </c>
      <c r="E166" s="54">
        <v>2531892.605</v>
      </c>
      <c r="F166" s="54">
        <v>2571068.6150000002</v>
      </c>
      <c r="G166" s="54">
        <v>2594835.48</v>
      </c>
      <c r="H166" s="54">
        <v>2625157.2999999998</v>
      </c>
      <c r="I166" s="54">
        <v>2698282.34</v>
      </c>
      <c r="J166" s="54">
        <v>2785054.68</v>
      </c>
      <c r="K166" s="54">
        <v>2867461.355</v>
      </c>
      <c r="L166" s="54">
        <v>2946069.105</v>
      </c>
      <c r="M166" s="54">
        <v>3029525.87</v>
      </c>
      <c r="N166" s="54">
        <v>3102600.875</v>
      </c>
      <c r="O166" s="54">
        <v>3150112.44</v>
      </c>
      <c r="P166" s="54">
        <v>3214308.83</v>
      </c>
      <c r="Q166" s="54">
        <v>3279930.56</v>
      </c>
      <c r="R166" s="54">
        <v>3342941.7450000001</v>
      </c>
      <c r="S166" s="54">
        <v>3413983.71</v>
      </c>
      <c r="T166" s="54">
        <v>3485339.0750000002</v>
      </c>
      <c r="U166" s="54">
        <v>3560011.2749999999</v>
      </c>
      <c r="V166" s="54">
        <v>3641812.45</v>
      </c>
      <c r="W166" s="54">
        <v>3699250.48</v>
      </c>
      <c r="X166" s="54">
        <v>3827468.5249999999</v>
      </c>
      <c r="Y166" s="54">
        <v>3941105.0150000001</v>
      </c>
      <c r="Z166" s="54">
        <v>4043840.2850000001</v>
      </c>
      <c r="AA166" s="54">
        <v>4152840.41</v>
      </c>
      <c r="AB166" s="54">
        <v>4257678.79</v>
      </c>
    </row>
    <row r="167" spans="2:28" ht="15.75" x14ac:dyDescent="0.3">
      <c r="B167" s="7" t="s">
        <v>146</v>
      </c>
      <c r="C167" s="7" t="s">
        <v>160</v>
      </c>
      <c r="D167" s="54">
        <v>677374.72</v>
      </c>
      <c r="E167" s="54">
        <v>689169.26</v>
      </c>
      <c r="F167" s="54">
        <v>873835.62</v>
      </c>
      <c r="G167" s="54">
        <v>882378.33499999996</v>
      </c>
      <c r="H167" s="54">
        <v>894502.18500000006</v>
      </c>
      <c r="I167" s="54">
        <v>918946.93500000006</v>
      </c>
      <c r="J167" s="54">
        <v>948118.76</v>
      </c>
      <c r="K167" s="54">
        <v>971986.85499999998</v>
      </c>
      <c r="L167" s="54">
        <v>999651.46</v>
      </c>
      <c r="M167" s="54">
        <v>1794006.4950000001</v>
      </c>
      <c r="N167" s="54">
        <v>1822379.44</v>
      </c>
      <c r="O167" s="54">
        <v>1850627.5349999999</v>
      </c>
      <c r="P167" s="54">
        <v>1873496.405</v>
      </c>
      <c r="Q167" s="54">
        <v>1935980.75</v>
      </c>
      <c r="R167" s="54">
        <v>2004071.875</v>
      </c>
      <c r="S167" s="54">
        <v>2062162.2</v>
      </c>
      <c r="T167" s="54">
        <v>2122816.4700000002</v>
      </c>
      <c r="U167" s="54">
        <v>2182738.1349999998</v>
      </c>
      <c r="V167" s="54">
        <v>2251994.4</v>
      </c>
      <c r="W167" s="54">
        <v>2343388.7149999999</v>
      </c>
      <c r="X167" s="54">
        <v>2449133.71</v>
      </c>
      <c r="Y167" s="54">
        <v>2554339.9500000002</v>
      </c>
      <c r="Z167" s="54">
        <v>2664074.58</v>
      </c>
      <c r="AA167" s="54">
        <v>2728947.75</v>
      </c>
      <c r="AB167" s="54">
        <v>2755453.1949999998</v>
      </c>
    </row>
    <row r="168" spans="2:28" ht="15.75" x14ac:dyDescent="0.3">
      <c r="B168" s="7" t="s">
        <v>146</v>
      </c>
      <c r="C168" s="7" t="s">
        <v>161</v>
      </c>
      <c r="D168" s="54">
        <v>2048546.595</v>
      </c>
      <c r="E168" s="54">
        <v>2086879.4550000001</v>
      </c>
      <c r="F168" s="54">
        <v>2130932.85</v>
      </c>
      <c r="G168" s="54">
        <v>2170173.02</v>
      </c>
      <c r="H168" s="54">
        <v>2210933.9500000002</v>
      </c>
      <c r="I168" s="54">
        <v>2298280.64</v>
      </c>
      <c r="J168" s="54">
        <v>2390439.2149999999</v>
      </c>
      <c r="K168" s="54">
        <v>2485336.8149999999</v>
      </c>
      <c r="L168" s="54">
        <v>2587733.71</v>
      </c>
      <c r="M168" s="54">
        <v>2687942.4049999998</v>
      </c>
      <c r="N168" s="54">
        <v>2749133.2650000001</v>
      </c>
      <c r="O168" s="54">
        <v>2786755.53</v>
      </c>
      <c r="P168" s="54">
        <v>2840784.0649999999</v>
      </c>
      <c r="Q168" s="54">
        <v>2890274.48</v>
      </c>
      <c r="R168" s="54">
        <v>2955393.71</v>
      </c>
      <c r="S168" s="54">
        <v>2978770.94</v>
      </c>
      <c r="T168" s="54">
        <v>3027770.835</v>
      </c>
      <c r="U168" s="54">
        <v>3084946.96</v>
      </c>
      <c r="V168" s="54">
        <v>3152029</v>
      </c>
      <c r="W168" s="54">
        <v>3200052.8849999998</v>
      </c>
      <c r="X168" s="54">
        <v>3255190.605</v>
      </c>
      <c r="Y168" s="54">
        <v>3303087.7149999999</v>
      </c>
      <c r="Z168" s="54">
        <v>3373216.7250000001</v>
      </c>
      <c r="AA168" s="54">
        <v>3432056.34</v>
      </c>
      <c r="AB168" s="54">
        <v>3473427.4350000001</v>
      </c>
    </row>
    <row r="169" spans="2:28" ht="15.75" x14ac:dyDescent="0.3">
      <c r="B169" s="7" t="s">
        <v>146</v>
      </c>
      <c r="C169" s="7" t="s">
        <v>162</v>
      </c>
      <c r="D169" s="54">
        <v>152575.4</v>
      </c>
      <c r="E169" s="54">
        <v>154322.76</v>
      </c>
      <c r="F169" s="54">
        <v>156299.245</v>
      </c>
      <c r="G169" s="54">
        <v>157386.04</v>
      </c>
      <c r="H169" s="54">
        <v>159348.51500000001</v>
      </c>
      <c r="I169" s="54">
        <v>163979.95499999999</v>
      </c>
      <c r="J169" s="54">
        <v>169635.45499999999</v>
      </c>
      <c r="K169" s="54">
        <v>176276.035</v>
      </c>
      <c r="L169" s="54">
        <v>182669.67</v>
      </c>
      <c r="M169" s="54">
        <v>189368.46</v>
      </c>
      <c r="N169" s="54">
        <v>193346.97500000001</v>
      </c>
      <c r="O169" s="54">
        <v>196099.97500000001</v>
      </c>
      <c r="P169" s="54">
        <v>198766.48499999999</v>
      </c>
      <c r="Q169" s="54">
        <v>201712.70499999999</v>
      </c>
      <c r="R169" s="54">
        <v>205545.98499999999</v>
      </c>
      <c r="S169" s="54">
        <v>209070.5</v>
      </c>
      <c r="T169" s="54">
        <v>212215.185</v>
      </c>
      <c r="U169" s="54">
        <v>216225.91500000001</v>
      </c>
      <c r="V169" s="54">
        <v>222047.4</v>
      </c>
      <c r="W169" s="54">
        <v>227353.86499999999</v>
      </c>
      <c r="X169" s="54">
        <v>233478.67</v>
      </c>
      <c r="Y169" s="54">
        <v>242060.495</v>
      </c>
      <c r="Z169" s="54">
        <v>250583.82500000001</v>
      </c>
      <c r="AA169" s="54">
        <v>256986.14</v>
      </c>
      <c r="AB169" s="54">
        <v>264075.35499999998</v>
      </c>
    </row>
    <row r="170" spans="2:28" ht="15.75" x14ac:dyDescent="0.3">
      <c r="B170" s="7" t="s">
        <v>146</v>
      </c>
      <c r="C170" s="7" t="s">
        <v>163</v>
      </c>
      <c r="D170" s="54">
        <v>2733627.24</v>
      </c>
      <c r="E170" s="54">
        <v>2763003.88</v>
      </c>
      <c r="F170" s="54">
        <v>2815719.2650000001</v>
      </c>
      <c r="G170" s="54">
        <v>2853590.3450000002</v>
      </c>
      <c r="H170" s="54">
        <v>2909631.1</v>
      </c>
      <c r="I170" s="54">
        <v>3028806.6850000001</v>
      </c>
      <c r="J170" s="54">
        <v>3133135.125</v>
      </c>
      <c r="K170" s="54">
        <v>3307015.75</v>
      </c>
      <c r="L170" s="54">
        <v>3477757.5750000002</v>
      </c>
      <c r="M170" s="54">
        <v>3609490.7949999999</v>
      </c>
      <c r="N170" s="54">
        <v>3695316.6749999998</v>
      </c>
      <c r="O170" s="54">
        <v>3753526.7749999999</v>
      </c>
      <c r="P170" s="54">
        <v>3815399.29</v>
      </c>
      <c r="Q170" s="54">
        <v>3871576.4350000001</v>
      </c>
      <c r="R170" s="54">
        <v>3954221.37</v>
      </c>
      <c r="S170" s="54">
        <v>3970209.6749999998</v>
      </c>
      <c r="T170" s="54">
        <v>4016981.145</v>
      </c>
      <c r="U170" s="54">
        <v>4054167.21</v>
      </c>
      <c r="V170" s="54">
        <v>4139233.22</v>
      </c>
      <c r="W170" s="54">
        <v>4200936.57</v>
      </c>
      <c r="X170" s="54">
        <v>4266488.5</v>
      </c>
      <c r="Y170" s="54">
        <v>4298282.1900000004</v>
      </c>
      <c r="Z170" s="54">
        <v>4359676.7149999999</v>
      </c>
      <c r="AA170" s="54">
        <v>4430046.5999999996</v>
      </c>
      <c r="AB170" s="54">
        <v>4448557.5049999999</v>
      </c>
    </row>
    <row r="171" spans="2:28" ht="15.75" x14ac:dyDescent="0.3">
      <c r="B171" s="7" t="s">
        <v>146</v>
      </c>
      <c r="C171" s="7" t="s">
        <v>164</v>
      </c>
      <c r="D171" s="54">
        <v>1613503.22</v>
      </c>
      <c r="E171" s="54">
        <v>1609492.595</v>
      </c>
      <c r="F171" s="54">
        <v>1632357.9</v>
      </c>
      <c r="G171" s="54">
        <v>1649033.56</v>
      </c>
      <c r="H171" s="54">
        <v>1674448.2849999999</v>
      </c>
      <c r="I171" s="54">
        <v>1755044.4550000001</v>
      </c>
      <c r="J171" s="54">
        <v>1825729.81</v>
      </c>
      <c r="K171" s="54">
        <v>1889047.89</v>
      </c>
      <c r="L171" s="54">
        <v>1961560.5</v>
      </c>
      <c r="M171" s="54">
        <v>2027356.26</v>
      </c>
      <c r="N171" s="54">
        <v>2098704.3050000002</v>
      </c>
      <c r="O171" s="54">
        <v>2136610.5649999999</v>
      </c>
      <c r="P171" s="54">
        <v>2187824.665</v>
      </c>
      <c r="Q171" s="54">
        <v>2236454.145</v>
      </c>
      <c r="R171" s="54">
        <v>2293409.27</v>
      </c>
      <c r="S171" s="54">
        <v>2347975.6150000002</v>
      </c>
      <c r="T171" s="54">
        <v>2415183.0699999998</v>
      </c>
      <c r="U171" s="54">
        <v>2464255.4449999998</v>
      </c>
      <c r="V171" s="54">
        <v>2527874.2549999999</v>
      </c>
      <c r="W171" s="54">
        <v>2557694.83</v>
      </c>
      <c r="X171" s="54">
        <v>2629683.8450000002</v>
      </c>
      <c r="Y171" s="54">
        <v>2687144.05</v>
      </c>
      <c r="Z171" s="54">
        <v>2731665.97</v>
      </c>
      <c r="AA171" s="54">
        <v>2802460.0950000002</v>
      </c>
      <c r="AB171" s="54">
        <v>2867874.5449999999</v>
      </c>
    </row>
    <row r="172" spans="2:28" ht="15.75" x14ac:dyDescent="0.3">
      <c r="B172" s="7" t="s">
        <v>146</v>
      </c>
      <c r="C172" s="7" t="s">
        <v>165</v>
      </c>
      <c r="D172" s="54">
        <v>3542098.98</v>
      </c>
      <c r="E172" s="54">
        <v>3604829.9849999999</v>
      </c>
      <c r="F172" s="54">
        <v>3710708.98</v>
      </c>
      <c r="G172" s="54">
        <v>3742918.1749999998</v>
      </c>
      <c r="H172" s="54">
        <v>3800523.37</v>
      </c>
      <c r="I172" s="54">
        <v>3933795.5750000002</v>
      </c>
      <c r="J172" s="54">
        <v>4073938.9</v>
      </c>
      <c r="K172" s="54">
        <v>4213053.7300000004</v>
      </c>
      <c r="L172" s="54">
        <v>4370811.335</v>
      </c>
      <c r="M172" s="54">
        <v>4528465.2</v>
      </c>
      <c r="N172" s="54">
        <v>4640603.7549999999</v>
      </c>
      <c r="O172" s="54">
        <v>4716632.7750000004</v>
      </c>
      <c r="P172" s="54">
        <v>4795130.63</v>
      </c>
      <c r="Q172" s="54">
        <v>4880403.2</v>
      </c>
      <c r="R172" s="54">
        <v>5341683.8550000004</v>
      </c>
      <c r="S172" s="54">
        <v>5789400.4199999999</v>
      </c>
      <c r="T172" s="54">
        <v>6229786.3150000004</v>
      </c>
      <c r="U172" s="54">
        <v>6662212.5949999997</v>
      </c>
      <c r="V172" s="54">
        <v>7153431.2649999997</v>
      </c>
      <c r="W172" s="54">
        <v>7285743.5750000002</v>
      </c>
      <c r="X172" s="54">
        <v>7480208.7949999999</v>
      </c>
      <c r="Y172" s="54">
        <v>7635869.6749999998</v>
      </c>
      <c r="Z172" s="54">
        <v>7804608.3550000004</v>
      </c>
      <c r="AA172" s="54">
        <v>7986127.04</v>
      </c>
      <c r="AB172" s="54">
        <v>8154432.7199999997</v>
      </c>
    </row>
    <row r="173" spans="2:28" ht="15.75" x14ac:dyDescent="0.3">
      <c r="B173" s="7" t="s">
        <v>146</v>
      </c>
      <c r="C173" s="7" t="s">
        <v>166</v>
      </c>
      <c r="D173" s="54">
        <v>410860.90500000003</v>
      </c>
      <c r="E173" s="54">
        <v>415647.55499999999</v>
      </c>
      <c r="F173" s="54">
        <v>421990.11499999999</v>
      </c>
      <c r="G173" s="54">
        <v>425978.05499999999</v>
      </c>
      <c r="H173" s="54">
        <v>431058.11499999999</v>
      </c>
      <c r="I173" s="54">
        <v>442088.1</v>
      </c>
      <c r="J173" s="54">
        <v>457899.91499999998</v>
      </c>
      <c r="K173" s="54">
        <v>473566.60499999998</v>
      </c>
      <c r="L173" s="54">
        <v>488174.45500000002</v>
      </c>
      <c r="M173" s="54">
        <v>503400.28</v>
      </c>
      <c r="N173" s="54">
        <v>513798.98</v>
      </c>
      <c r="O173" s="54">
        <v>518266.98</v>
      </c>
      <c r="P173" s="54">
        <v>878384.70499999996</v>
      </c>
      <c r="Q173" s="54">
        <v>1449582.97</v>
      </c>
      <c r="R173" s="54">
        <v>1671666.09</v>
      </c>
      <c r="S173" s="54">
        <v>1887302.0449999999</v>
      </c>
      <c r="T173" s="54">
        <v>2105829.9900000002</v>
      </c>
      <c r="U173" s="54">
        <v>2327912.3199999998</v>
      </c>
      <c r="V173" s="54">
        <v>2341941.2749999999</v>
      </c>
      <c r="W173" s="54">
        <v>2342932.5</v>
      </c>
      <c r="X173" s="54">
        <v>2358719.4649999999</v>
      </c>
      <c r="Y173" s="54">
        <v>2372478.5750000002</v>
      </c>
      <c r="Z173" s="54">
        <v>2389570.36</v>
      </c>
      <c r="AA173" s="54">
        <v>2397885.5649999999</v>
      </c>
      <c r="AB173" s="54">
        <v>2410385.39</v>
      </c>
    </row>
    <row r="174" spans="2:28" ht="15.75" x14ac:dyDescent="0.3">
      <c r="B174" s="7" t="s">
        <v>146</v>
      </c>
      <c r="C174" s="7" t="s">
        <v>167</v>
      </c>
      <c r="D174" s="54">
        <v>37990.35</v>
      </c>
      <c r="E174" s="54">
        <v>38492.794999999998</v>
      </c>
      <c r="F174" s="54">
        <v>39163.785000000003</v>
      </c>
      <c r="G174" s="54">
        <v>39634.04</v>
      </c>
      <c r="H174" s="54">
        <v>40358.584999999999</v>
      </c>
      <c r="I174" s="54">
        <v>42519.934999999998</v>
      </c>
      <c r="J174" s="54">
        <v>44667.065000000002</v>
      </c>
      <c r="K174" s="54">
        <v>47232.26</v>
      </c>
      <c r="L174" s="54">
        <v>50138.275000000001</v>
      </c>
      <c r="M174" s="54">
        <v>53040.014999999999</v>
      </c>
      <c r="N174" s="54">
        <v>54397.48</v>
      </c>
      <c r="O174" s="54">
        <v>55350.665000000001</v>
      </c>
      <c r="P174" s="54">
        <v>56343.324999999997</v>
      </c>
      <c r="Q174" s="54">
        <v>57429.875</v>
      </c>
      <c r="R174" s="54">
        <v>58529.834999999999</v>
      </c>
      <c r="S174" s="54">
        <v>60300.55</v>
      </c>
      <c r="T174" s="54">
        <v>61816.99</v>
      </c>
      <c r="U174" s="54">
        <v>61801.485000000001</v>
      </c>
      <c r="V174" s="54">
        <v>63144.6</v>
      </c>
      <c r="W174" s="54">
        <v>63744.915000000001</v>
      </c>
      <c r="X174" s="54">
        <v>64475.75</v>
      </c>
      <c r="Y174" s="54">
        <v>65819.100000000006</v>
      </c>
      <c r="Z174" s="54">
        <v>66860.595000000001</v>
      </c>
      <c r="AA174" s="54">
        <v>68254.259999999995</v>
      </c>
      <c r="AB174" s="54">
        <v>69323.06</v>
      </c>
    </row>
    <row r="175" spans="2:28" ht="15.75" x14ac:dyDescent="0.3">
      <c r="B175" s="7" t="s">
        <v>146</v>
      </c>
      <c r="C175" s="7" t="s">
        <v>168</v>
      </c>
      <c r="D175" s="54">
        <v>1405299.96</v>
      </c>
      <c r="E175" s="54">
        <v>1903226.375</v>
      </c>
      <c r="F175" s="54">
        <v>1943734.4</v>
      </c>
      <c r="G175" s="54">
        <v>1976683.71</v>
      </c>
      <c r="H175" s="54">
        <v>2018838.26</v>
      </c>
      <c r="I175" s="54">
        <v>2189613.77</v>
      </c>
      <c r="J175" s="54">
        <v>2315228.3450000002</v>
      </c>
      <c r="K175" s="54">
        <v>2442283.3199999998</v>
      </c>
      <c r="L175" s="54">
        <v>2595681.5750000002</v>
      </c>
      <c r="M175" s="54">
        <v>2730798.145</v>
      </c>
      <c r="N175" s="54">
        <v>2797174.4350000001</v>
      </c>
      <c r="O175" s="54">
        <v>2838565.16</v>
      </c>
      <c r="P175" s="54">
        <v>2907340.2</v>
      </c>
      <c r="Q175" s="54">
        <v>3638741.64</v>
      </c>
      <c r="R175" s="54">
        <v>3713645</v>
      </c>
      <c r="S175" s="54">
        <v>3751543.13</v>
      </c>
      <c r="T175" s="54">
        <v>3800097.04</v>
      </c>
      <c r="U175" s="54">
        <v>3847021.34</v>
      </c>
      <c r="V175" s="54">
        <v>3933502.5449999999</v>
      </c>
      <c r="W175" s="54">
        <v>3980555.6749999998</v>
      </c>
      <c r="X175" s="54">
        <v>4030415.645</v>
      </c>
      <c r="Y175" s="54">
        <v>4073480.56</v>
      </c>
      <c r="Z175" s="54">
        <v>4164962.8450000002</v>
      </c>
      <c r="AA175" s="54">
        <v>4240790.88</v>
      </c>
      <c r="AB175" s="54">
        <v>4260739.12</v>
      </c>
    </row>
    <row r="176" spans="2:28" ht="15.75" x14ac:dyDescent="0.3">
      <c r="B176" s="7" t="s">
        <v>146</v>
      </c>
      <c r="C176" s="7" t="s">
        <v>169</v>
      </c>
      <c r="D176" s="54">
        <v>394087.745</v>
      </c>
      <c r="E176" s="54">
        <v>975407.7</v>
      </c>
      <c r="F176" s="54">
        <v>1178817.875</v>
      </c>
      <c r="G176" s="54">
        <v>1265274.5449999999</v>
      </c>
      <c r="H176" s="54">
        <v>1297542.615</v>
      </c>
      <c r="I176" s="54">
        <v>1493270.07</v>
      </c>
      <c r="J176" s="54">
        <v>1516822.2250000001</v>
      </c>
      <c r="K176" s="54">
        <v>1538014.99</v>
      </c>
      <c r="L176" s="54">
        <v>1565593.98</v>
      </c>
      <c r="M176" s="54">
        <v>1593539.6950000001</v>
      </c>
      <c r="N176" s="54">
        <v>1610566.7450000001</v>
      </c>
      <c r="O176" s="54">
        <v>1617566.12</v>
      </c>
      <c r="P176" s="54">
        <v>1628346.24</v>
      </c>
      <c r="Q176" s="54">
        <v>1640034.16</v>
      </c>
      <c r="R176" s="54">
        <v>1654799.7749999999</v>
      </c>
      <c r="S176" s="54">
        <v>1667711.37</v>
      </c>
      <c r="T176" s="54">
        <v>1684572.0549999999</v>
      </c>
      <c r="U176" s="54">
        <v>1690958.105</v>
      </c>
      <c r="V176" s="54">
        <v>1708675.0649999999</v>
      </c>
      <c r="W176" s="54">
        <v>1712646.98</v>
      </c>
      <c r="X176" s="54">
        <v>1723611.17</v>
      </c>
      <c r="Y176" s="54">
        <v>1740287.79</v>
      </c>
      <c r="Z176" s="54">
        <v>1757406.0049999999</v>
      </c>
      <c r="AA176" s="54">
        <v>1770380.27</v>
      </c>
      <c r="AB176" s="54">
        <v>1782667.68</v>
      </c>
    </row>
    <row r="177" spans="2:28" ht="15.75" x14ac:dyDescent="0.3">
      <c r="B177" s="7" t="s">
        <v>146</v>
      </c>
      <c r="C177" s="7" t="s">
        <v>170</v>
      </c>
      <c r="D177" s="54">
        <v>86461.26</v>
      </c>
      <c r="E177" s="54">
        <v>87913.764999999999</v>
      </c>
      <c r="F177" s="54">
        <v>89281.854999999996</v>
      </c>
      <c r="G177" s="54">
        <v>90347.86</v>
      </c>
      <c r="H177" s="54">
        <v>92155.395000000004</v>
      </c>
      <c r="I177" s="54">
        <v>96470.695000000007</v>
      </c>
      <c r="J177" s="54">
        <v>101679.05</v>
      </c>
      <c r="K177" s="54">
        <v>108391.94500000001</v>
      </c>
      <c r="L177" s="54">
        <v>114220.175</v>
      </c>
      <c r="M177" s="54">
        <v>120805.55499999999</v>
      </c>
      <c r="N177" s="54">
        <v>123153.515</v>
      </c>
      <c r="O177" s="54">
        <v>125690.97</v>
      </c>
      <c r="P177" s="54">
        <v>127510.84</v>
      </c>
      <c r="Q177" s="54">
        <v>129587.18</v>
      </c>
      <c r="R177" s="54">
        <v>132405.875</v>
      </c>
      <c r="S177" s="54">
        <v>134135.76</v>
      </c>
      <c r="T177" s="54">
        <v>134895.39499999999</v>
      </c>
      <c r="U177" s="54">
        <v>136437.60999999999</v>
      </c>
      <c r="V177" s="54">
        <v>140007.44</v>
      </c>
      <c r="W177" s="54">
        <v>142978.70499999999</v>
      </c>
      <c r="X177" s="54">
        <v>146257.82999999999</v>
      </c>
      <c r="Y177" s="54">
        <v>151486.80499999999</v>
      </c>
      <c r="Z177" s="54">
        <v>156060.67499999999</v>
      </c>
      <c r="AA177" s="54">
        <v>159218.5</v>
      </c>
      <c r="AB177" s="54">
        <v>162710.935</v>
      </c>
    </row>
    <row r="178" spans="2:28" ht="15.75" x14ac:dyDescent="0.3">
      <c r="B178" s="7" t="s">
        <v>146</v>
      </c>
      <c r="C178" s="7" t="s">
        <v>171</v>
      </c>
      <c r="D178" s="54">
        <v>242272.1</v>
      </c>
      <c r="E178" s="54">
        <v>246464.61499999999</v>
      </c>
      <c r="F178" s="54">
        <v>250746.99</v>
      </c>
      <c r="G178" s="54">
        <v>253844.77</v>
      </c>
      <c r="H178" s="54">
        <v>259530.27499999999</v>
      </c>
      <c r="I178" s="54">
        <v>272108.36</v>
      </c>
      <c r="J178" s="54">
        <v>287070.065</v>
      </c>
      <c r="K178" s="54">
        <v>306118.61499999999</v>
      </c>
      <c r="L178" s="54">
        <v>323252.47999999998</v>
      </c>
      <c r="M178" s="54">
        <v>342195.94</v>
      </c>
      <c r="N178" s="54">
        <v>352554.8</v>
      </c>
      <c r="O178" s="54">
        <v>360774.90500000003</v>
      </c>
      <c r="P178" s="54">
        <v>366831.34499999997</v>
      </c>
      <c r="Q178" s="54">
        <v>374386.19500000001</v>
      </c>
      <c r="R178" s="54">
        <v>383223.89500000002</v>
      </c>
      <c r="S178" s="54">
        <v>389441.065</v>
      </c>
      <c r="T178" s="54">
        <v>392256.73</v>
      </c>
      <c r="U178" s="54">
        <v>397743.6</v>
      </c>
      <c r="V178" s="54">
        <v>408633.11499999999</v>
      </c>
      <c r="W178" s="54">
        <v>417109.74</v>
      </c>
      <c r="X178" s="54">
        <v>427130.745</v>
      </c>
      <c r="Y178" s="54">
        <v>444531.05</v>
      </c>
      <c r="Z178" s="54">
        <v>458395.78499999997</v>
      </c>
      <c r="AA178" s="54">
        <v>468723.34</v>
      </c>
      <c r="AB178" s="54">
        <v>478568.43</v>
      </c>
    </row>
    <row r="179" spans="2:28" ht="15.75" x14ac:dyDescent="0.3">
      <c r="B179" s="7" t="s">
        <v>146</v>
      </c>
      <c r="C179" s="7" t="s">
        <v>172</v>
      </c>
      <c r="D179" s="54">
        <v>1200631.8799999999</v>
      </c>
      <c r="E179" s="54">
        <v>1167810.76</v>
      </c>
      <c r="F179" s="54">
        <v>1185961.7649999999</v>
      </c>
      <c r="G179" s="54">
        <v>1199861.625</v>
      </c>
      <c r="H179" s="54">
        <v>1221383.99</v>
      </c>
      <c r="I179" s="54">
        <v>1274745.5549999999</v>
      </c>
      <c r="J179" s="54">
        <v>1331731.075</v>
      </c>
      <c r="K179" s="54">
        <v>1381845.03</v>
      </c>
      <c r="L179" s="54">
        <v>1437766.7</v>
      </c>
      <c r="M179" s="54">
        <v>1514250.095</v>
      </c>
      <c r="N179" s="54">
        <v>1551865.655</v>
      </c>
      <c r="O179" s="54">
        <v>1576333.8</v>
      </c>
      <c r="P179" s="54">
        <v>1603301.41</v>
      </c>
      <c r="Q179" s="54">
        <v>1629012.62</v>
      </c>
      <c r="R179" s="54">
        <v>1701540.155</v>
      </c>
      <c r="S179" s="54">
        <v>1734008.84</v>
      </c>
      <c r="T179" s="54">
        <v>1764197.385</v>
      </c>
      <c r="U179" s="54">
        <v>1788318.5249999999</v>
      </c>
      <c r="V179" s="54">
        <v>1831125.79</v>
      </c>
      <c r="W179" s="54">
        <v>1849303.915</v>
      </c>
      <c r="X179" s="54">
        <v>1887687.91</v>
      </c>
      <c r="Y179" s="54">
        <v>1919221.1950000001</v>
      </c>
      <c r="Z179" s="54">
        <v>1954459.585</v>
      </c>
      <c r="AA179" s="54">
        <v>2002488.5349999999</v>
      </c>
      <c r="AB179" s="54">
        <v>2048352.5149999999</v>
      </c>
    </row>
    <row r="180" spans="2:28" ht="15.75" x14ac:dyDescent="0.3">
      <c r="B180" s="7" t="s">
        <v>146</v>
      </c>
      <c r="C180" s="7" t="s">
        <v>173</v>
      </c>
      <c r="D180" s="54">
        <v>131626.95499999999</v>
      </c>
      <c r="E180" s="54">
        <v>133723.01500000001</v>
      </c>
      <c r="F180" s="54">
        <v>135731.27499999999</v>
      </c>
      <c r="G180" s="54">
        <v>137283.04500000001</v>
      </c>
      <c r="H180" s="54">
        <v>139737.48000000001</v>
      </c>
      <c r="I180" s="54">
        <v>145664.92000000001</v>
      </c>
      <c r="J180" s="54">
        <v>152724.36499999999</v>
      </c>
      <c r="K180" s="54">
        <v>161356.66500000001</v>
      </c>
      <c r="L180" s="54">
        <v>169450.07500000001</v>
      </c>
      <c r="M180" s="54">
        <v>178206.33499999999</v>
      </c>
      <c r="N180" s="54">
        <v>183033.995</v>
      </c>
      <c r="O180" s="54">
        <v>186613.63</v>
      </c>
      <c r="P180" s="54">
        <v>190037.89499999999</v>
      </c>
      <c r="Q180" s="54">
        <v>193453.285</v>
      </c>
      <c r="R180" s="54">
        <v>198164</v>
      </c>
      <c r="S180" s="54">
        <v>200812.99</v>
      </c>
      <c r="T180" s="54">
        <v>202746.005</v>
      </c>
      <c r="U180" s="54">
        <v>205889.26500000001</v>
      </c>
      <c r="V180" s="54">
        <v>211865.67499999999</v>
      </c>
      <c r="W180" s="54">
        <v>217194.845</v>
      </c>
      <c r="X180" s="54">
        <v>222191.67</v>
      </c>
      <c r="Y180" s="54">
        <v>229341.69</v>
      </c>
      <c r="Z180" s="54">
        <v>236130.66</v>
      </c>
      <c r="AA180" s="54">
        <v>241075.11499999999</v>
      </c>
      <c r="AB180" s="54">
        <v>246362.73499999999</v>
      </c>
    </row>
    <row r="181" spans="2:28" ht="15.75" x14ac:dyDescent="0.3">
      <c r="B181" s="7" t="s">
        <v>146</v>
      </c>
      <c r="C181" s="7" t="s">
        <v>174</v>
      </c>
      <c r="D181" s="54">
        <v>650607.41</v>
      </c>
      <c r="E181" s="54">
        <v>655085.01500000001</v>
      </c>
      <c r="F181" s="54">
        <v>948696.3</v>
      </c>
      <c r="G181" s="54">
        <v>951272.05</v>
      </c>
      <c r="H181" s="54">
        <v>971387.15500000003</v>
      </c>
      <c r="I181" s="54">
        <v>992448.70499999996</v>
      </c>
      <c r="J181" s="54">
        <v>1015866.105</v>
      </c>
      <c r="K181" s="54">
        <v>1034587.395</v>
      </c>
      <c r="L181" s="54">
        <v>1055657.6299999999</v>
      </c>
      <c r="M181" s="54">
        <v>1061454.69</v>
      </c>
      <c r="N181" s="54">
        <v>1077786.77</v>
      </c>
      <c r="O181" s="54">
        <v>1089135.53</v>
      </c>
      <c r="P181" s="54">
        <v>1371152.31</v>
      </c>
      <c r="Q181" s="54">
        <v>1672647.74</v>
      </c>
      <c r="R181" s="54">
        <v>2036928.54</v>
      </c>
      <c r="S181" s="54">
        <v>2052569.125</v>
      </c>
      <c r="T181" s="54">
        <v>2073711.35</v>
      </c>
      <c r="U181" s="54">
        <v>2094967.9450000001</v>
      </c>
      <c r="V181" s="54">
        <v>2121907.13</v>
      </c>
      <c r="W181" s="54">
        <v>2138277.5750000002</v>
      </c>
      <c r="X181" s="54">
        <v>3932740.39</v>
      </c>
      <c r="Y181" s="54">
        <v>3967511.9849999999</v>
      </c>
      <c r="Z181" s="54">
        <v>4013449.7549999999</v>
      </c>
      <c r="AA181" s="54">
        <v>4038053.78</v>
      </c>
      <c r="AB181" s="54">
        <v>4073619.5350000001</v>
      </c>
    </row>
    <row r="182" spans="2:28" ht="15.75" x14ac:dyDescent="0.3">
      <c r="B182" s="7" t="s">
        <v>146</v>
      </c>
      <c r="C182" s="7" t="s">
        <v>175</v>
      </c>
      <c r="D182" s="54">
        <v>865198.33499999996</v>
      </c>
      <c r="E182" s="54">
        <v>840773.18</v>
      </c>
      <c r="F182" s="54">
        <v>846044.27500000002</v>
      </c>
      <c r="G182" s="54">
        <v>846436.875</v>
      </c>
      <c r="H182" s="54">
        <v>849498.375</v>
      </c>
      <c r="I182" s="54">
        <v>853750.88500000001</v>
      </c>
      <c r="J182" s="54">
        <v>860668.39500000002</v>
      </c>
      <c r="K182" s="54">
        <v>862859.44</v>
      </c>
      <c r="L182" s="54">
        <v>867894.07</v>
      </c>
      <c r="M182" s="54">
        <v>872926.06499999994</v>
      </c>
      <c r="N182" s="54">
        <v>883749.58</v>
      </c>
      <c r="O182" s="54">
        <v>889135.755</v>
      </c>
      <c r="P182" s="54">
        <v>897279.80500000005</v>
      </c>
      <c r="Q182" s="54">
        <v>905543.01</v>
      </c>
      <c r="R182" s="54">
        <v>916445.19499999995</v>
      </c>
      <c r="S182" s="54">
        <v>939669.48</v>
      </c>
      <c r="T182" s="54">
        <v>964228.75</v>
      </c>
      <c r="U182" s="54">
        <v>987544.19499999995</v>
      </c>
      <c r="V182" s="54">
        <v>1015163.47</v>
      </c>
      <c r="W182" s="54">
        <v>1036966.235</v>
      </c>
      <c r="X182" s="54">
        <v>1081290.105</v>
      </c>
      <c r="Y182" s="54">
        <v>1126317.25</v>
      </c>
      <c r="Z182" s="54">
        <v>1174981.905</v>
      </c>
      <c r="AA182" s="54">
        <v>1217078.3999999999</v>
      </c>
      <c r="AB182" s="54">
        <v>1262561.19</v>
      </c>
    </row>
    <row r="183" spans="2:28" ht="15.75" x14ac:dyDescent="0.3">
      <c r="B183" s="7" t="s">
        <v>146</v>
      </c>
      <c r="C183" s="7" t="s">
        <v>176</v>
      </c>
      <c r="D183" s="54">
        <v>1003397.92</v>
      </c>
      <c r="E183" s="54">
        <v>1006678.71</v>
      </c>
      <c r="F183" s="54">
        <v>1012318.1949999999</v>
      </c>
      <c r="G183" s="54">
        <v>1013123.485</v>
      </c>
      <c r="H183" s="54">
        <v>1016489.785</v>
      </c>
      <c r="I183" s="54">
        <v>1020000.395</v>
      </c>
      <c r="J183" s="54">
        <v>1026233.545</v>
      </c>
      <c r="K183" s="54">
        <v>1027667.5550000001</v>
      </c>
      <c r="L183" s="54">
        <v>1031406.775</v>
      </c>
      <c r="M183" s="54">
        <v>1035295.075</v>
      </c>
      <c r="N183" s="54">
        <v>1047322.4449999999</v>
      </c>
      <c r="O183" s="54">
        <v>1054311.8500000001</v>
      </c>
      <c r="P183" s="54">
        <v>1063993.885</v>
      </c>
      <c r="Q183" s="54">
        <v>1073998.44</v>
      </c>
      <c r="R183" s="54">
        <v>1086158.55</v>
      </c>
      <c r="S183" s="54">
        <v>1114285.145</v>
      </c>
      <c r="T183" s="54">
        <v>1145230.04</v>
      </c>
      <c r="U183" s="54">
        <v>1176426.135</v>
      </c>
      <c r="V183" s="54">
        <v>1210680.9950000001</v>
      </c>
      <c r="W183" s="54">
        <v>1239321.08</v>
      </c>
      <c r="X183" s="54">
        <v>1297046.6499999999</v>
      </c>
      <c r="Y183" s="54">
        <v>1354975</v>
      </c>
      <c r="Z183" s="54">
        <v>1416654.3049999999</v>
      </c>
      <c r="AA183" s="54">
        <v>1472137.98</v>
      </c>
      <c r="AB183" s="54">
        <v>1531218.325</v>
      </c>
    </row>
    <row r="184" spans="2:28" ht="15.75" x14ac:dyDescent="0.3">
      <c r="B184" s="7" t="s">
        <v>147</v>
      </c>
      <c r="C184" s="7" t="s">
        <v>153</v>
      </c>
      <c r="D184" s="54">
        <v>662021.08499999996</v>
      </c>
      <c r="E184" s="54">
        <v>683266.13</v>
      </c>
      <c r="F184" s="54">
        <v>717059.82499999995</v>
      </c>
      <c r="G184" s="54">
        <v>742097.06</v>
      </c>
      <c r="H184" s="54">
        <v>774493.81</v>
      </c>
      <c r="I184" s="54">
        <v>840668.65</v>
      </c>
      <c r="J184" s="54">
        <v>876656.16</v>
      </c>
      <c r="K184" s="54">
        <v>935119.875</v>
      </c>
      <c r="L184" s="54">
        <v>998933.94499999995</v>
      </c>
      <c r="M184" s="54">
        <v>1056197.3149999999</v>
      </c>
      <c r="N184" s="54">
        <v>1097520.6850000001</v>
      </c>
      <c r="O184" s="54">
        <v>1126517.4750000001</v>
      </c>
      <c r="P184" s="54">
        <v>1155655.125</v>
      </c>
      <c r="Q184" s="54">
        <v>1188520.395</v>
      </c>
      <c r="R184" s="54">
        <v>1215841.08</v>
      </c>
      <c r="S184" s="54">
        <v>1221730.405</v>
      </c>
      <c r="T184" s="54">
        <v>1246556.335</v>
      </c>
      <c r="U184" s="54">
        <v>1250051.49</v>
      </c>
      <c r="V184" s="54">
        <v>1216690.22</v>
      </c>
      <c r="W184" s="54">
        <v>1233205.72</v>
      </c>
      <c r="X184" s="54">
        <v>1270610.3</v>
      </c>
      <c r="Y184" s="54">
        <v>1300503.0449999999</v>
      </c>
      <c r="Z184" s="54">
        <v>1356324.4450000001</v>
      </c>
      <c r="AA184" s="54">
        <v>1403525.4</v>
      </c>
      <c r="AB184" s="54">
        <v>1426582.095</v>
      </c>
    </row>
    <row r="185" spans="2:28" ht="15.75" x14ac:dyDescent="0.3">
      <c r="B185" s="7" t="s">
        <v>147</v>
      </c>
      <c r="C185" s="7" t="s">
        <v>154</v>
      </c>
      <c r="D185" s="54">
        <v>288913.8</v>
      </c>
      <c r="E185" s="54">
        <v>292560.95</v>
      </c>
      <c r="F185" s="54">
        <v>297409.31</v>
      </c>
      <c r="G185" s="54">
        <v>300574.95</v>
      </c>
      <c r="H185" s="54">
        <v>304926.83500000002</v>
      </c>
      <c r="I185" s="54">
        <v>313212.92</v>
      </c>
      <c r="J185" s="54">
        <v>326799.38</v>
      </c>
      <c r="K185" s="54">
        <v>336917.23499999999</v>
      </c>
      <c r="L185" s="54">
        <v>732402.01</v>
      </c>
      <c r="M185" s="54">
        <v>744476.94</v>
      </c>
      <c r="N185" s="54">
        <v>757043.89500000002</v>
      </c>
      <c r="O185" s="54">
        <v>766909.06499999994</v>
      </c>
      <c r="P185" s="54">
        <v>779583.05</v>
      </c>
      <c r="Q185" s="54">
        <v>793408.88</v>
      </c>
      <c r="R185" s="54">
        <v>808593.09</v>
      </c>
      <c r="S185" s="54">
        <v>818015.77500000002</v>
      </c>
      <c r="T185" s="54">
        <v>829959.83499999996</v>
      </c>
      <c r="U185" s="54">
        <v>841601.68</v>
      </c>
      <c r="V185" s="54">
        <v>855551.94499999995</v>
      </c>
      <c r="W185" s="54">
        <v>867433.27</v>
      </c>
      <c r="X185" s="54">
        <v>881236.255</v>
      </c>
      <c r="Y185" s="54">
        <v>895880.23</v>
      </c>
      <c r="Z185" s="54">
        <v>912103.09</v>
      </c>
      <c r="AA185" s="54">
        <v>923982.83499999996</v>
      </c>
      <c r="AB185" s="54">
        <v>937538.19</v>
      </c>
    </row>
    <row r="186" spans="2:28" ht="15.75" x14ac:dyDescent="0.3">
      <c r="B186" s="7" t="s">
        <v>147</v>
      </c>
      <c r="C186" s="7" t="s">
        <v>155</v>
      </c>
      <c r="D186" s="54">
        <v>1224363.115</v>
      </c>
      <c r="E186" s="54">
        <v>1241515.675</v>
      </c>
      <c r="F186" s="54">
        <v>1261693.095</v>
      </c>
      <c r="G186" s="54">
        <v>1276799.8400000001</v>
      </c>
      <c r="H186" s="54">
        <v>1294147.5900000001</v>
      </c>
      <c r="I186" s="54">
        <v>1323908.5900000001</v>
      </c>
      <c r="J186" s="54">
        <v>1362437.13</v>
      </c>
      <c r="K186" s="54">
        <v>1395732.0649999999</v>
      </c>
      <c r="L186" s="54">
        <v>1433398.2549999999</v>
      </c>
      <c r="M186" s="54">
        <v>1472702.33</v>
      </c>
      <c r="N186" s="54">
        <v>1521220.595</v>
      </c>
      <c r="O186" s="54">
        <v>1869443.165</v>
      </c>
      <c r="P186" s="54">
        <v>2225168.91</v>
      </c>
      <c r="Q186" s="54">
        <v>2580846.6349999998</v>
      </c>
      <c r="R186" s="54">
        <v>2943684.81</v>
      </c>
      <c r="S186" s="54">
        <v>2987500.91</v>
      </c>
      <c r="T186" s="54">
        <v>3272582.7450000001</v>
      </c>
      <c r="U186" s="54">
        <v>3791880.2749999999</v>
      </c>
      <c r="V186" s="54">
        <v>4564433.9349999996</v>
      </c>
      <c r="W186" s="54">
        <v>5542057.1050000004</v>
      </c>
      <c r="X186" s="54">
        <v>6315729.9850000003</v>
      </c>
      <c r="Y186" s="54">
        <v>6861900.0650000004</v>
      </c>
      <c r="Z186" s="54">
        <v>7185228.4749999996</v>
      </c>
      <c r="AA186" s="54">
        <v>7239067.6449999996</v>
      </c>
      <c r="AB186" s="54">
        <v>7306300.7450000001</v>
      </c>
    </row>
    <row r="187" spans="2:28" ht="15.75" x14ac:dyDescent="0.3">
      <c r="B187" s="7" t="s">
        <v>147</v>
      </c>
      <c r="C187" s="7" t="s">
        <v>156</v>
      </c>
      <c r="D187" s="54">
        <v>1048392.84</v>
      </c>
      <c r="E187" s="54">
        <v>1449334.3</v>
      </c>
      <c r="F187" s="54">
        <v>1478519.7150000001</v>
      </c>
      <c r="G187" s="54">
        <v>1499845.2849999999</v>
      </c>
      <c r="H187" s="54">
        <v>1530591.94</v>
      </c>
      <c r="I187" s="54">
        <v>2069813.62</v>
      </c>
      <c r="J187" s="54">
        <v>2113316.14</v>
      </c>
      <c r="K187" s="54">
        <v>2148331.8250000002</v>
      </c>
      <c r="L187" s="54">
        <v>2190712.06</v>
      </c>
      <c r="M187" s="54">
        <v>2238765.2149999999</v>
      </c>
      <c r="N187" s="54">
        <v>2296837.415</v>
      </c>
      <c r="O187" s="54">
        <v>2338224.3199999998</v>
      </c>
      <c r="P187" s="54">
        <v>2374983.2050000001</v>
      </c>
      <c r="Q187" s="54">
        <v>2420263.7149999999</v>
      </c>
      <c r="R187" s="54">
        <v>2463430.2799999998</v>
      </c>
      <c r="S187" s="54">
        <v>2480012.6949999998</v>
      </c>
      <c r="T187" s="54">
        <v>2515875.6150000002</v>
      </c>
      <c r="U187" s="54">
        <v>2665209.0150000001</v>
      </c>
      <c r="V187" s="54">
        <v>2649311.335</v>
      </c>
      <c r="W187" s="54">
        <v>2678425.9849999999</v>
      </c>
      <c r="X187" s="54">
        <v>2732139.3849999998</v>
      </c>
      <c r="Y187" s="54">
        <v>2782721.63</v>
      </c>
      <c r="Z187" s="54">
        <v>2844024.26</v>
      </c>
      <c r="AA187" s="54">
        <v>2893844.0750000002</v>
      </c>
      <c r="AB187" s="54">
        <v>2933265.2050000001</v>
      </c>
    </row>
    <row r="188" spans="2:28" ht="15.75" x14ac:dyDescent="0.3">
      <c r="B188" s="7" t="s">
        <v>147</v>
      </c>
      <c r="C188" s="7" t="s">
        <v>157</v>
      </c>
      <c r="D188" s="54">
        <v>347834.58</v>
      </c>
      <c r="E188" s="54">
        <v>355315.005</v>
      </c>
      <c r="F188" s="54">
        <v>367110.39</v>
      </c>
      <c r="G188" s="54">
        <v>373659.57500000001</v>
      </c>
      <c r="H188" s="54">
        <v>383647.76500000001</v>
      </c>
      <c r="I188" s="54">
        <v>411175.95</v>
      </c>
      <c r="J188" s="54">
        <v>440252.40500000003</v>
      </c>
      <c r="K188" s="54">
        <v>470734.65500000003</v>
      </c>
      <c r="L188" s="54">
        <v>501546.72499999998</v>
      </c>
      <c r="M188" s="54">
        <v>623593.17000000004</v>
      </c>
      <c r="N188" s="54">
        <v>730271.005</v>
      </c>
      <c r="O188" s="54">
        <v>825478.02500000002</v>
      </c>
      <c r="P188" s="54">
        <v>926737.61</v>
      </c>
      <c r="Q188" s="54">
        <v>1030606.405</v>
      </c>
      <c r="R188" s="54">
        <v>1040036.36</v>
      </c>
      <c r="S188" s="54">
        <v>1051514.7</v>
      </c>
      <c r="T188" s="54">
        <v>1063176.635</v>
      </c>
      <c r="U188" s="54">
        <v>1076606.28</v>
      </c>
      <c r="V188" s="54">
        <v>1088928.6200000001</v>
      </c>
      <c r="W188" s="54">
        <v>1094560.7849999999</v>
      </c>
      <c r="X188" s="54">
        <v>1122362.9350000001</v>
      </c>
      <c r="Y188" s="54">
        <v>1140546.0149999999</v>
      </c>
      <c r="Z188" s="54">
        <v>1157236.2649999999</v>
      </c>
      <c r="AA188" s="54">
        <v>1172997.385</v>
      </c>
      <c r="AB188" s="54">
        <v>1183268.2949999999</v>
      </c>
    </row>
    <row r="189" spans="2:28" ht="15.75" x14ac:dyDescent="0.3">
      <c r="B189" s="7" t="s">
        <v>147</v>
      </c>
      <c r="C189" s="7" t="s">
        <v>158</v>
      </c>
      <c r="D189" s="54">
        <v>117475.1</v>
      </c>
      <c r="E189" s="54">
        <v>118790.33</v>
      </c>
      <c r="F189" s="54">
        <v>120190.75</v>
      </c>
      <c r="G189" s="54">
        <v>121337.645</v>
      </c>
      <c r="H189" s="54">
        <v>208470.57500000001</v>
      </c>
      <c r="I189" s="54">
        <v>297000.30499999999</v>
      </c>
      <c r="J189" s="54">
        <v>387436.69500000001</v>
      </c>
      <c r="K189" s="54">
        <v>390502.8</v>
      </c>
      <c r="L189" s="54">
        <v>394607.67499999999</v>
      </c>
      <c r="M189" s="54">
        <v>398979.96500000003</v>
      </c>
      <c r="N189" s="54">
        <v>404234.74</v>
      </c>
      <c r="O189" s="54">
        <v>408520.58</v>
      </c>
      <c r="P189" s="54">
        <v>414310.35</v>
      </c>
      <c r="Q189" s="54">
        <v>420402.94</v>
      </c>
      <c r="R189" s="54">
        <v>426985.25</v>
      </c>
      <c r="S189" s="54">
        <v>431169.79</v>
      </c>
      <c r="T189" s="54">
        <v>436243.17</v>
      </c>
      <c r="U189" s="54">
        <v>441295.01500000001</v>
      </c>
      <c r="V189" s="54">
        <v>447982.42499999999</v>
      </c>
      <c r="W189" s="54">
        <v>452154.28499999997</v>
      </c>
      <c r="X189" s="54">
        <v>458357.96</v>
      </c>
      <c r="Y189" s="54">
        <v>465291.98499999999</v>
      </c>
      <c r="Z189" s="54">
        <v>472373.83</v>
      </c>
      <c r="AA189" s="54">
        <v>477577.23</v>
      </c>
      <c r="AB189" s="54">
        <v>483310.495</v>
      </c>
    </row>
    <row r="190" spans="2:28" ht="15.75" x14ac:dyDescent="0.3">
      <c r="B190" s="7" t="s">
        <v>147</v>
      </c>
      <c r="C190" s="7" t="s">
        <v>159</v>
      </c>
      <c r="D190" s="54">
        <v>2520951.0950000002</v>
      </c>
      <c r="E190" s="54">
        <v>2568743.375</v>
      </c>
      <c r="F190" s="54">
        <v>2628389.3650000002</v>
      </c>
      <c r="G190" s="54">
        <v>2673667.5249999999</v>
      </c>
      <c r="H190" s="54">
        <v>2726536.6749999998</v>
      </c>
      <c r="I190" s="54">
        <v>2809521.3</v>
      </c>
      <c r="J190" s="54">
        <v>3178097.585</v>
      </c>
      <c r="K190" s="54">
        <v>3524712.7349999999</v>
      </c>
      <c r="L190" s="54">
        <v>3884163.75</v>
      </c>
      <c r="M190" s="54">
        <v>4241355.1500000004</v>
      </c>
      <c r="N190" s="54">
        <v>4623736.125</v>
      </c>
      <c r="O190" s="54">
        <v>4733592.6550000003</v>
      </c>
      <c r="P190" s="54">
        <v>4856436.08</v>
      </c>
      <c r="Q190" s="54">
        <v>4984302.8600000003</v>
      </c>
      <c r="R190" s="54">
        <v>5511912.8849999998</v>
      </c>
      <c r="S190" s="54">
        <v>6024954.5250000004</v>
      </c>
      <c r="T190" s="54">
        <v>6140050.625</v>
      </c>
      <c r="U190" s="54">
        <v>6503108.8099999996</v>
      </c>
      <c r="V190" s="54">
        <v>7126183.9950000001</v>
      </c>
      <c r="W190" s="54">
        <v>7959115.0999999996</v>
      </c>
      <c r="X190" s="54">
        <v>8870253.3800000008</v>
      </c>
      <c r="Y190" s="54">
        <v>9532843.1500000004</v>
      </c>
      <c r="Z190" s="54">
        <v>9950693.7699999996</v>
      </c>
      <c r="AA190" s="54">
        <v>10097007.335000001</v>
      </c>
      <c r="AB190" s="54">
        <v>10238512.74</v>
      </c>
    </row>
    <row r="191" spans="2:28" ht="15.75" x14ac:dyDescent="0.3">
      <c r="B191" s="7" t="s">
        <v>147</v>
      </c>
      <c r="C191" s="7" t="s">
        <v>160</v>
      </c>
      <c r="D191" s="54">
        <v>683628.69</v>
      </c>
      <c r="E191" s="54">
        <v>700222.74</v>
      </c>
      <c r="F191" s="54">
        <v>889618.33</v>
      </c>
      <c r="G191" s="54">
        <v>905337.97499999998</v>
      </c>
      <c r="H191" s="54">
        <v>923462.81499999994</v>
      </c>
      <c r="I191" s="54">
        <v>957340.59499999997</v>
      </c>
      <c r="J191" s="54">
        <v>996072.58</v>
      </c>
      <c r="K191" s="54">
        <v>1070342.0449999999</v>
      </c>
      <c r="L191" s="54">
        <v>1148626.7849999999</v>
      </c>
      <c r="M191" s="54">
        <v>1991883.9650000001</v>
      </c>
      <c r="N191" s="54">
        <v>2070895.885</v>
      </c>
      <c r="O191" s="54">
        <v>2137445.3149999999</v>
      </c>
      <c r="P191" s="54">
        <v>2260033.2149999999</v>
      </c>
      <c r="Q191" s="54">
        <v>2422759</v>
      </c>
      <c r="R191" s="54">
        <v>2593411.585</v>
      </c>
      <c r="S191" s="54">
        <v>2696260.87</v>
      </c>
      <c r="T191" s="54">
        <v>2807881.7850000001</v>
      </c>
      <c r="U191" s="54">
        <v>2878349.68</v>
      </c>
      <c r="V191" s="54">
        <v>2918187.7949999999</v>
      </c>
      <c r="W191" s="54">
        <v>2936893.8650000002</v>
      </c>
      <c r="X191" s="54">
        <v>2977107.7850000001</v>
      </c>
      <c r="Y191" s="54">
        <v>3017630.9750000001</v>
      </c>
      <c r="Z191" s="54">
        <v>3062132.02</v>
      </c>
      <c r="AA191" s="54">
        <v>3106044.4950000001</v>
      </c>
      <c r="AB191" s="54">
        <v>3155158.5750000002</v>
      </c>
    </row>
    <row r="192" spans="2:28" ht="15.75" x14ac:dyDescent="0.3">
      <c r="B192" s="7" t="s">
        <v>147</v>
      </c>
      <c r="C192" s="7" t="s">
        <v>161</v>
      </c>
      <c r="D192" s="54">
        <v>2069936.7</v>
      </c>
      <c r="E192" s="54">
        <v>2126673.9550000001</v>
      </c>
      <c r="F192" s="54">
        <v>2194572.375</v>
      </c>
      <c r="G192" s="54">
        <v>2258807.3149999999</v>
      </c>
      <c r="H192" s="54">
        <v>2324292.395</v>
      </c>
      <c r="I192" s="54">
        <v>2435332.5699999998</v>
      </c>
      <c r="J192" s="54">
        <v>2573805.38</v>
      </c>
      <c r="K192" s="54">
        <v>2694109.5350000001</v>
      </c>
      <c r="L192" s="54">
        <v>2830328.59</v>
      </c>
      <c r="M192" s="54">
        <v>2971400.1749999998</v>
      </c>
      <c r="N192" s="54">
        <v>3083636.6850000001</v>
      </c>
      <c r="O192" s="54">
        <v>3159313.3250000002</v>
      </c>
      <c r="P192" s="54">
        <v>3234749.3650000002</v>
      </c>
      <c r="Q192" s="54">
        <v>3324702.4</v>
      </c>
      <c r="R192" s="54">
        <v>3425141.085</v>
      </c>
      <c r="S192" s="54">
        <v>3481355.2050000001</v>
      </c>
      <c r="T192" s="54">
        <v>3574493.585</v>
      </c>
      <c r="U192" s="54">
        <v>3652543.27</v>
      </c>
      <c r="V192" s="54">
        <v>3741851.71</v>
      </c>
      <c r="W192" s="54">
        <v>3828270.27</v>
      </c>
      <c r="X192" s="54">
        <v>3919734.21</v>
      </c>
      <c r="Y192" s="54">
        <v>3993671.9550000001</v>
      </c>
      <c r="Z192" s="54">
        <v>4099014.1850000001</v>
      </c>
      <c r="AA192" s="54">
        <v>4194297.9449999998</v>
      </c>
      <c r="AB192" s="54">
        <v>4288130.04</v>
      </c>
    </row>
    <row r="193" spans="2:28" ht="15.75" x14ac:dyDescent="0.3">
      <c r="B193" s="7" t="s">
        <v>147</v>
      </c>
      <c r="C193" s="7" t="s">
        <v>162</v>
      </c>
      <c r="D193" s="54">
        <v>153329.35</v>
      </c>
      <c r="E193" s="54">
        <v>155773.66</v>
      </c>
      <c r="F193" s="54">
        <v>158598.82999999999</v>
      </c>
      <c r="G193" s="54">
        <v>160608.60999999999</v>
      </c>
      <c r="H193" s="54">
        <v>162903.26999999999</v>
      </c>
      <c r="I193" s="54">
        <v>168073.745</v>
      </c>
      <c r="J193" s="54">
        <v>175302.03</v>
      </c>
      <c r="K193" s="54">
        <v>181972.81</v>
      </c>
      <c r="L193" s="54">
        <v>189490.18</v>
      </c>
      <c r="M193" s="54">
        <v>197474.42</v>
      </c>
      <c r="N193" s="54">
        <v>204104.89499999999</v>
      </c>
      <c r="O193" s="54">
        <v>209416.62</v>
      </c>
      <c r="P193" s="54">
        <v>216240.08</v>
      </c>
      <c r="Q193" s="54">
        <v>223535.99</v>
      </c>
      <c r="R193" s="54">
        <v>230483.47</v>
      </c>
      <c r="S193" s="54">
        <v>235974.95499999999</v>
      </c>
      <c r="T193" s="54">
        <v>241876.4</v>
      </c>
      <c r="U193" s="54">
        <v>247650.685</v>
      </c>
      <c r="V193" s="54">
        <v>255490.39499999999</v>
      </c>
      <c r="W193" s="54">
        <v>260816.59</v>
      </c>
      <c r="X193" s="54">
        <v>269086.91499999998</v>
      </c>
      <c r="Y193" s="54">
        <v>278952.76</v>
      </c>
      <c r="Z193" s="54">
        <v>287795.25</v>
      </c>
      <c r="AA193" s="54">
        <v>295089.995</v>
      </c>
      <c r="AB193" s="54">
        <v>302317.40000000002</v>
      </c>
    </row>
    <row r="194" spans="2:28" ht="15.75" x14ac:dyDescent="0.3">
      <c r="B194" s="7" t="s">
        <v>147</v>
      </c>
      <c r="C194" s="7" t="s">
        <v>163</v>
      </c>
      <c r="D194" s="54">
        <v>2761745.17</v>
      </c>
      <c r="E194" s="54">
        <v>2825453.98</v>
      </c>
      <c r="F194" s="54">
        <v>2915872.4350000001</v>
      </c>
      <c r="G194" s="54">
        <v>2986877.11</v>
      </c>
      <c r="H194" s="54">
        <v>3087167.89</v>
      </c>
      <c r="I194" s="54">
        <v>3234325.25</v>
      </c>
      <c r="J194" s="54">
        <v>3413929.91</v>
      </c>
      <c r="K194" s="54">
        <v>3612802.96</v>
      </c>
      <c r="L194" s="54">
        <v>3831373.105</v>
      </c>
      <c r="M194" s="54">
        <v>4026067.5550000002</v>
      </c>
      <c r="N194" s="54">
        <v>4174067.53</v>
      </c>
      <c r="O194" s="54">
        <v>4270480.7750000004</v>
      </c>
      <c r="P194" s="54">
        <v>4350318.4050000003</v>
      </c>
      <c r="Q194" s="54">
        <v>4462701.5</v>
      </c>
      <c r="R194" s="54">
        <v>4592795.2</v>
      </c>
      <c r="S194" s="54">
        <v>4636306.57</v>
      </c>
      <c r="T194" s="54">
        <v>4743773.3550000004</v>
      </c>
      <c r="U194" s="54">
        <v>4780461.53</v>
      </c>
      <c r="V194" s="54">
        <v>4830132.335</v>
      </c>
      <c r="W194" s="54">
        <v>4936403.4249999998</v>
      </c>
      <c r="X194" s="54">
        <v>5039568.6950000003</v>
      </c>
      <c r="Y194" s="54">
        <v>5118811.59</v>
      </c>
      <c r="Z194" s="54">
        <v>5231171.5949999997</v>
      </c>
      <c r="AA194" s="54">
        <v>5370828.4299999997</v>
      </c>
      <c r="AB194" s="54">
        <v>5459641.5199999996</v>
      </c>
    </row>
    <row r="195" spans="2:28" ht="15.75" x14ac:dyDescent="0.3">
      <c r="B195" s="7" t="s">
        <v>147</v>
      </c>
      <c r="C195" s="7" t="s">
        <v>164</v>
      </c>
      <c r="D195" s="54">
        <v>1624126.0149999999</v>
      </c>
      <c r="E195" s="54">
        <v>1629411.4350000001</v>
      </c>
      <c r="F195" s="54">
        <v>1663566.78</v>
      </c>
      <c r="G195" s="54">
        <v>1694133.2949999999</v>
      </c>
      <c r="H195" s="54">
        <v>1729723.1850000001</v>
      </c>
      <c r="I195" s="54">
        <v>1828455.03</v>
      </c>
      <c r="J195" s="54">
        <v>1920161.2450000001</v>
      </c>
      <c r="K195" s="54">
        <v>2001732.405</v>
      </c>
      <c r="L195" s="54">
        <v>2091425.2849999999</v>
      </c>
      <c r="M195" s="54">
        <v>2180493.04</v>
      </c>
      <c r="N195" s="54">
        <v>2277876.9449999998</v>
      </c>
      <c r="O195" s="54">
        <v>2360802.8050000002</v>
      </c>
      <c r="P195" s="54">
        <v>2447678.7250000001</v>
      </c>
      <c r="Q195" s="54">
        <v>2530504.9350000001</v>
      </c>
      <c r="R195" s="54">
        <v>2625080.9350000001</v>
      </c>
      <c r="S195" s="54">
        <v>2698614.96</v>
      </c>
      <c r="T195" s="54">
        <v>2799632.0150000001</v>
      </c>
      <c r="U195" s="54">
        <v>2881588.5</v>
      </c>
      <c r="V195" s="54">
        <v>2968004.46</v>
      </c>
      <c r="W195" s="54">
        <v>3033894.11</v>
      </c>
      <c r="X195" s="54">
        <v>3143507.585</v>
      </c>
      <c r="Y195" s="54">
        <v>3252703.98</v>
      </c>
      <c r="Z195" s="54">
        <v>3363263.4649999999</v>
      </c>
      <c r="AA195" s="54">
        <v>3497237.05</v>
      </c>
      <c r="AB195" s="54">
        <v>3621119.395</v>
      </c>
    </row>
    <row r="196" spans="2:28" ht="15.75" x14ac:dyDescent="0.3">
      <c r="B196" s="7" t="s">
        <v>147</v>
      </c>
      <c r="C196" s="7" t="s">
        <v>165</v>
      </c>
      <c r="D196" s="54">
        <v>3573996.68</v>
      </c>
      <c r="E196" s="54">
        <v>3675018.875</v>
      </c>
      <c r="F196" s="54">
        <v>3817611.34</v>
      </c>
      <c r="G196" s="54">
        <v>3906614.67</v>
      </c>
      <c r="H196" s="54">
        <v>4379946.5350000001</v>
      </c>
      <c r="I196" s="54">
        <v>5287797.5199999996</v>
      </c>
      <c r="J196" s="54">
        <v>6219018.2800000003</v>
      </c>
      <c r="K196" s="54">
        <v>7134566.2450000001</v>
      </c>
      <c r="L196" s="54">
        <v>8348407.1100000003</v>
      </c>
      <c r="M196" s="54">
        <v>9379165.6549999993</v>
      </c>
      <c r="N196" s="54">
        <v>10017697.85</v>
      </c>
      <c r="O196" s="54">
        <v>10575714.390000001</v>
      </c>
      <c r="P196" s="54">
        <v>11160242.289999999</v>
      </c>
      <c r="Q196" s="54">
        <v>11480644.279999999</v>
      </c>
      <c r="R196" s="54">
        <v>11642511.935000001</v>
      </c>
      <c r="S196" s="54">
        <v>12096570.68</v>
      </c>
      <c r="T196" s="54">
        <v>12587679.885</v>
      </c>
      <c r="U196" s="54">
        <v>13047842.23</v>
      </c>
      <c r="V196" s="54">
        <v>13548727.32</v>
      </c>
      <c r="W196" s="54">
        <v>14075146.060000001</v>
      </c>
      <c r="X196" s="54">
        <v>14348941.535</v>
      </c>
      <c r="Y196" s="54">
        <v>14581795.710000001</v>
      </c>
      <c r="Z196" s="54">
        <v>14854410.76</v>
      </c>
      <c r="AA196" s="54">
        <v>15109833.689999999</v>
      </c>
      <c r="AB196" s="54">
        <v>15266491.210000001</v>
      </c>
    </row>
    <row r="197" spans="2:28" ht="15.75" x14ac:dyDescent="0.3">
      <c r="B197" s="7" t="s">
        <v>147</v>
      </c>
      <c r="C197" s="7" t="s">
        <v>166</v>
      </c>
      <c r="D197" s="54">
        <v>414221.01500000001</v>
      </c>
      <c r="E197" s="54">
        <v>421349.61499999999</v>
      </c>
      <c r="F197" s="54">
        <v>431015.56</v>
      </c>
      <c r="G197" s="54">
        <v>437245.435</v>
      </c>
      <c r="H197" s="54">
        <v>1020407.38</v>
      </c>
      <c r="I197" s="54">
        <v>1736326.2250000001</v>
      </c>
      <c r="J197" s="54">
        <v>2113998.5499999998</v>
      </c>
      <c r="K197" s="54">
        <v>2478366.355</v>
      </c>
      <c r="L197" s="54">
        <v>3474740.39</v>
      </c>
      <c r="M197" s="54">
        <v>4681868.0750000002</v>
      </c>
      <c r="N197" s="54">
        <v>6013814.3150000004</v>
      </c>
      <c r="O197" s="54">
        <v>6329321.1849999996</v>
      </c>
      <c r="P197" s="54">
        <v>6659026.915</v>
      </c>
      <c r="Q197" s="54">
        <v>6884511.0099999998</v>
      </c>
      <c r="R197" s="54">
        <v>6913568.8799999999</v>
      </c>
      <c r="S197" s="54">
        <v>6909675.1550000003</v>
      </c>
      <c r="T197" s="54">
        <v>6923258.8399999999</v>
      </c>
      <c r="U197" s="54">
        <v>6937156.2949999999</v>
      </c>
      <c r="V197" s="54">
        <v>6967925.3899999997</v>
      </c>
      <c r="W197" s="54">
        <v>6962373.7199999997</v>
      </c>
      <c r="X197" s="54">
        <v>6980632.4349999996</v>
      </c>
      <c r="Y197" s="54">
        <v>7000662.2450000001</v>
      </c>
      <c r="Z197" s="54">
        <v>7036102.8949999996</v>
      </c>
      <c r="AA197" s="54">
        <v>7037814.4050000003</v>
      </c>
      <c r="AB197" s="54">
        <v>7054086.54</v>
      </c>
    </row>
    <row r="198" spans="2:28" ht="15.75" x14ac:dyDescent="0.3">
      <c r="B198" s="7" t="s">
        <v>147</v>
      </c>
      <c r="C198" s="7" t="s">
        <v>167</v>
      </c>
      <c r="D198" s="54">
        <v>38067.105000000003</v>
      </c>
      <c r="E198" s="54">
        <v>38897.82</v>
      </c>
      <c r="F198" s="54">
        <v>39884.5</v>
      </c>
      <c r="G198" s="54">
        <v>40705.875</v>
      </c>
      <c r="H198" s="54">
        <v>41939.764999999999</v>
      </c>
      <c r="I198" s="54">
        <v>43773.16</v>
      </c>
      <c r="J198" s="54">
        <v>47225.074999999997</v>
      </c>
      <c r="K198" s="54">
        <v>50063.684999999998</v>
      </c>
      <c r="L198" s="54">
        <v>53702.434999999998</v>
      </c>
      <c r="M198" s="54">
        <v>56965.894999999997</v>
      </c>
      <c r="N198" s="54">
        <v>58591.915000000001</v>
      </c>
      <c r="O198" s="54">
        <v>59672.324999999997</v>
      </c>
      <c r="P198" s="54">
        <v>60697.77</v>
      </c>
      <c r="Q198" s="54">
        <v>62506.41</v>
      </c>
      <c r="R198" s="54">
        <v>64006.135000000002</v>
      </c>
      <c r="S198" s="54">
        <v>65445.62</v>
      </c>
      <c r="T198" s="54">
        <v>66721.125</v>
      </c>
      <c r="U198" s="54">
        <v>67971.244999999995</v>
      </c>
      <c r="V198" s="54">
        <v>69514.464999999997</v>
      </c>
      <c r="W198" s="54">
        <v>71186.94</v>
      </c>
      <c r="X198" s="54">
        <v>72437.070000000007</v>
      </c>
      <c r="Y198" s="54">
        <v>73258.085000000006</v>
      </c>
      <c r="Z198" s="54">
        <v>74610.62</v>
      </c>
      <c r="AA198" s="54">
        <v>76758.184999999998</v>
      </c>
      <c r="AB198" s="54">
        <v>80091.244999999995</v>
      </c>
    </row>
    <row r="199" spans="2:28" ht="15.75" x14ac:dyDescent="0.3">
      <c r="B199" s="7" t="s">
        <v>147</v>
      </c>
      <c r="C199" s="7" t="s">
        <v>168</v>
      </c>
      <c r="D199" s="54">
        <v>1417843.54</v>
      </c>
      <c r="E199" s="54">
        <v>1933108.74</v>
      </c>
      <c r="F199" s="54">
        <v>1993465.4350000001</v>
      </c>
      <c r="G199" s="54">
        <v>2041783.75</v>
      </c>
      <c r="H199" s="54">
        <v>2098868.0699999998</v>
      </c>
      <c r="I199" s="54">
        <v>2286373.86</v>
      </c>
      <c r="J199" s="54">
        <v>2459079.2450000001</v>
      </c>
      <c r="K199" s="54">
        <v>2595814.11</v>
      </c>
      <c r="L199" s="54">
        <v>2763161.12</v>
      </c>
      <c r="M199" s="54">
        <v>3623640.8650000002</v>
      </c>
      <c r="N199" s="54">
        <v>3715554.41</v>
      </c>
      <c r="O199" s="54">
        <v>3773935.89</v>
      </c>
      <c r="P199" s="54">
        <v>3861093.5550000002</v>
      </c>
      <c r="Q199" s="54">
        <v>3954078.1749999998</v>
      </c>
      <c r="R199" s="54">
        <v>4062140.52</v>
      </c>
      <c r="S199" s="54">
        <v>4104255.84</v>
      </c>
      <c r="T199" s="54">
        <v>4203668.97</v>
      </c>
      <c r="U199" s="54">
        <v>4544267.4850000003</v>
      </c>
      <c r="V199" s="54">
        <v>4645171.3849999998</v>
      </c>
      <c r="W199" s="54">
        <v>4711920.1550000003</v>
      </c>
      <c r="X199" s="54">
        <v>4802227.42</v>
      </c>
      <c r="Y199" s="54">
        <v>4878797.4349999996</v>
      </c>
      <c r="Z199" s="54">
        <v>4972397.0599999996</v>
      </c>
      <c r="AA199" s="54">
        <v>5076645.8099999996</v>
      </c>
      <c r="AB199" s="54">
        <v>5161391.8600000003</v>
      </c>
    </row>
    <row r="200" spans="2:28" ht="15.75" x14ac:dyDescent="0.3">
      <c r="B200" s="7" t="s">
        <v>147</v>
      </c>
      <c r="C200" s="7" t="s">
        <v>169</v>
      </c>
      <c r="D200" s="54">
        <v>396055.44</v>
      </c>
      <c r="E200" s="54">
        <v>1349776.46</v>
      </c>
      <c r="F200" s="54">
        <v>1475348.99</v>
      </c>
      <c r="G200" s="54">
        <v>1482694.175</v>
      </c>
      <c r="H200" s="54">
        <v>1494870.54</v>
      </c>
      <c r="I200" s="54">
        <v>1515071.55</v>
      </c>
      <c r="J200" s="54">
        <v>1545649.3049999999</v>
      </c>
      <c r="K200" s="54">
        <v>1572031.32</v>
      </c>
      <c r="L200" s="54">
        <v>1606217.925</v>
      </c>
      <c r="M200" s="54">
        <v>1640150.24</v>
      </c>
      <c r="N200" s="54">
        <v>1662829.81</v>
      </c>
      <c r="O200" s="54">
        <v>1675529.3049999999</v>
      </c>
      <c r="P200" s="54">
        <v>1695016.5349999999</v>
      </c>
      <c r="Q200" s="54">
        <v>1716650.15</v>
      </c>
      <c r="R200" s="54">
        <v>1739206.7</v>
      </c>
      <c r="S200" s="54">
        <v>1754558.865</v>
      </c>
      <c r="T200" s="54">
        <v>1772362.9350000001</v>
      </c>
      <c r="U200" s="54">
        <v>1790229.72</v>
      </c>
      <c r="V200" s="54">
        <v>1814535.91</v>
      </c>
      <c r="W200" s="54">
        <v>1821538.33</v>
      </c>
      <c r="X200" s="54">
        <v>1840171.2949999999</v>
      </c>
      <c r="Y200" s="54">
        <v>1854783.645</v>
      </c>
      <c r="Z200" s="54">
        <v>1878938.03</v>
      </c>
      <c r="AA200" s="54">
        <v>1903916.4650000001</v>
      </c>
      <c r="AB200" s="54">
        <v>1939270.31</v>
      </c>
    </row>
    <row r="201" spans="2:28" ht="15.75" x14ac:dyDescent="0.3">
      <c r="B201" s="7" t="s">
        <v>147</v>
      </c>
      <c r="C201" s="7" t="s">
        <v>170</v>
      </c>
      <c r="D201" s="54">
        <v>87105.574999999997</v>
      </c>
      <c r="E201" s="54">
        <v>89124.67</v>
      </c>
      <c r="F201" s="54">
        <v>91267.815000000002</v>
      </c>
      <c r="G201" s="54">
        <v>93094.945000000007</v>
      </c>
      <c r="H201" s="54">
        <v>94840.414999999994</v>
      </c>
      <c r="I201" s="54">
        <v>99326.945000000007</v>
      </c>
      <c r="J201" s="54">
        <v>105609.89</v>
      </c>
      <c r="K201" s="54">
        <v>111897.14</v>
      </c>
      <c r="L201" s="54">
        <v>118782.145</v>
      </c>
      <c r="M201" s="54">
        <v>126080.63</v>
      </c>
      <c r="N201" s="54">
        <v>130374.25</v>
      </c>
      <c r="O201" s="54">
        <v>132498.6</v>
      </c>
      <c r="P201" s="54">
        <v>135796.77499999999</v>
      </c>
      <c r="Q201" s="54">
        <v>139572.63</v>
      </c>
      <c r="R201" s="54">
        <v>142721.16500000001</v>
      </c>
      <c r="S201" s="54">
        <v>145192.655</v>
      </c>
      <c r="T201" s="54">
        <v>147697.9</v>
      </c>
      <c r="U201" s="54">
        <v>150209.57999999999</v>
      </c>
      <c r="V201" s="54">
        <v>154451.10999999999</v>
      </c>
      <c r="W201" s="54">
        <v>157260.94500000001</v>
      </c>
      <c r="X201" s="54">
        <v>162150.05499999999</v>
      </c>
      <c r="Y201" s="54">
        <v>168301.42499999999</v>
      </c>
      <c r="Z201" s="54">
        <v>173047.13</v>
      </c>
      <c r="AA201" s="54">
        <v>177234.94500000001</v>
      </c>
      <c r="AB201" s="54">
        <v>180453.42</v>
      </c>
    </row>
    <row r="202" spans="2:28" ht="15.75" x14ac:dyDescent="0.3">
      <c r="B202" s="7" t="s">
        <v>147</v>
      </c>
      <c r="C202" s="7" t="s">
        <v>171</v>
      </c>
      <c r="D202" s="54">
        <v>244213.23</v>
      </c>
      <c r="E202" s="54">
        <v>250211.21</v>
      </c>
      <c r="F202" s="54">
        <v>256383.11499999999</v>
      </c>
      <c r="G202" s="54">
        <v>262154.94</v>
      </c>
      <c r="H202" s="54">
        <v>268400.70500000002</v>
      </c>
      <c r="I202" s="54">
        <v>281909.76000000001</v>
      </c>
      <c r="J202" s="54">
        <v>302308.58</v>
      </c>
      <c r="K202" s="54">
        <v>320724.69</v>
      </c>
      <c r="L202" s="54">
        <v>340585.08</v>
      </c>
      <c r="M202" s="54">
        <v>362698.59499999997</v>
      </c>
      <c r="N202" s="54">
        <v>379244.16499999998</v>
      </c>
      <c r="O202" s="54">
        <v>387358.85</v>
      </c>
      <c r="P202" s="54">
        <v>398650.95500000002</v>
      </c>
      <c r="Q202" s="54">
        <v>411462.02</v>
      </c>
      <c r="R202" s="54">
        <v>421453.11499999999</v>
      </c>
      <c r="S202" s="54">
        <v>430161.39500000002</v>
      </c>
      <c r="T202" s="54">
        <v>439185.89</v>
      </c>
      <c r="U202" s="54">
        <v>447074.22499999998</v>
      </c>
      <c r="V202" s="54">
        <v>460224.84499999997</v>
      </c>
      <c r="W202" s="54">
        <v>473019.21</v>
      </c>
      <c r="X202" s="54">
        <v>490391.88500000001</v>
      </c>
      <c r="Y202" s="54">
        <v>511591.94</v>
      </c>
      <c r="Z202" s="54">
        <v>528766.07499999995</v>
      </c>
      <c r="AA202" s="54">
        <v>544016.03</v>
      </c>
      <c r="AB202" s="54">
        <v>555800.4</v>
      </c>
    </row>
    <row r="203" spans="2:28" ht="15.75" x14ac:dyDescent="0.3">
      <c r="B203" s="7" t="s">
        <v>147</v>
      </c>
      <c r="C203" s="7" t="s">
        <v>172</v>
      </c>
      <c r="D203" s="54">
        <v>1207789.93</v>
      </c>
      <c r="E203" s="54">
        <v>1184317.53</v>
      </c>
      <c r="F203" s="54">
        <v>1210879.54</v>
      </c>
      <c r="G203" s="54">
        <v>1238167.1100000001</v>
      </c>
      <c r="H203" s="54">
        <v>1268003.825</v>
      </c>
      <c r="I203" s="54">
        <v>1333877.405</v>
      </c>
      <c r="J203" s="54">
        <v>1406954.61</v>
      </c>
      <c r="K203" s="54">
        <v>1474751.99</v>
      </c>
      <c r="L203" s="54">
        <v>1546601.74</v>
      </c>
      <c r="M203" s="54">
        <v>1638791.16</v>
      </c>
      <c r="N203" s="54">
        <v>1691051.6</v>
      </c>
      <c r="O203" s="54">
        <v>1740139.96</v>
      </c>
      <c r="P203" s="54">
        <v>1790724.68</v>
      </c>
      <c r="Q203" s="54">
        <v>1834366.57</v>
      </c>
      <c r="R203" s="54">
        <v>1930808.25</v>
      </c>
      <c r="S203" s="54">
        <v>1969934.6950000001</v>
      </c>
      <c r="T203" s="54">
        <v>2025926.655</v>
      </c>
      <c r="U203" s="54">
        <v>2071235.81</v>
      </c>
      <c r="V203" s="54">
        <v>2120124.88</v>
      </c>
      <c r="W203" s="54">
        <v>2157074.2000000002</v>
      </c>
      <c r="X203" s="54">
        <v>2205989.9350000001</v>
      </c>
      <c r="Y203" s="54">
        <v>2249435.92</v>
      </c>
      <c r="Z203" s="54">
        <v>2298567.42</v>
      </c>
      <c r="AA203" s="54">
        <v>2370374.91</v>
      </c>
      <c r="AB203" s="54">
        <v>2428375.2050000001</v>
      </c>
    </row>
    <row r="204" spans="2:28" ht="15.75" x14ac:dyDescent="0.3">
      <c r="B204" s="7" t="s">
        <v>147</v>
      </c>
      <c r="C204" s="7" t="s">
        <v>173</v>
      </c>
      <c r="D204" s="54">
        <v>132564.38</v>
      </c>
      <c r="E204" s="54">
        <v>135458.76999999999</v>
      </c>
      <c r="F204" s="54">
        <v>138531.29999999999</v>
      </c>
      <c r="G204" s="54">
        <v>141168.26</v>
      </c>
      <c r="H204" s="54">
        <v>143904.89499999999</v>
      </c>
      <c r="I204" s="54">
        <v>150082.405</v>
      </c>
      <c r="J204" s="54">
        <v>158849.58499999999</v>
      </c>
      <c r="K204" s="54">
        <v>167428.04500000001</v>
      </c>
      <c r="L204" s="54">
        <v>176911.35999999999</v>
      </c>
      <c r="M204" s="54">
        <v>186915.71</v>
      </c>
      <c r="N204" s="54">
        <v>193955.875</v>
      </c>
      <c r="O204" s="54">
        <v>197878.95499999999</v>
      </c>
      <c r="P204" s="54">
        <v>203599.595</v>
      </c>
      <c r="Q204" s="54">
        <v>209985.60500000001</v>
      </c>
      <c r="R204" s="54">
        <v>215806.79500000001</v>
      </c>
      <c r="S204" s="54">
        <v>220232.285</v>
      </c>
      <c r="T204" s="54">
        <v>225077.12</v>
      </c>
      <c r="U204" s="54">
        <v>229908.18</v>
      </c>
      <c r="V204" s="54">
        <v>236742.11499999999</v>
      </c>
      <c r="W204" s="54">
        <v>241245.16</v>
      </c>
      <c r="X204" s="54">
        <v>249145.13500000001</v>
      </c>
      <c r="Y204" s="54">
        <v>259180.14499999999</v>
      </c>
      <c r="Z204" s="54">
        <v>267595.51500000001</v>
      </c>
      <c r="AA204" s="54">
        <v>275282.02500000002</v>
      </c>
      <c r="AB204" s="54">
        <v>282660.96000000002</v>
      </c>
    </row>
    <row r="205" spans="2:28" ht="15.75" x14ac:dyDescent="0.3">
      <c r="B205" s="7" t="s">
        <v>147</v>
      </c>
      <c r="C205" s="7" t="s">
        <v>174</v>
      </c>
      <c r="D205" s="54">
        <v>652971.245</v>
      </c>
      <c r="E205" s="54">
        <v>659664.27500000002</v>
      </c>
      <c r="F205" s="54">
        <v>955712.84</v>
      </c>
      <c r="G205" s="54">
        <v>960884.245</v>
      </c>
      <c r="H205" s="54">
        <v>1039794.02</v>
      </c>
      <c r="I205" s="54">
        <v>1048932.1850000001</v>
      </c>
      <c r="J205" s="54">
        <v>1152465.79</v>
      </c>
      <c r="K205" s="54">
        <v>1446119.34</v>
      </c>
      <c r="L205" s="54">
        <v>1901958.76</v>
      </c>
      <c r="M205" s="54">
        <v>2082467.325</v>
      </c>
      <c r="N205" s="54">
        <v>2113832.75</v>
      </c>
      <c r="O205" s="54">
        <v>2141388.17</v>
      </c>
      <c r="P205" s="54">
        <v>2174635.8650000002</v>
      </c>
      <c r="Q205" s="54">
        <v>2208286.0550000002</v>
      </c>
      <c r="R205" s="54">
        <v>3319526.5249999999</v>
      </c>
      <c r="S205" s="54">
        <v>3343113.77</v>
      </c>
      <c r="T205" s="54">
        <v>5135981.5350000001</v>
      </c>
      <c r="U205" s="54">
        <v>5168746.8150000004</v>
      </c>
      <c r="V205" s="54">
        <v>5216783.8150000004</v>
      </c>
      <c r="W205" s="54">
        <v>5236728.4749999996</v>
      </c>
      <c r="X205" s="54">
        <v>5282388.335</v>
      </c>
      <c r="Y205" s="54">
        <v>5328714.2300000004</v>
      </c>
      <c r="Z205" s="54">
        <v>5389838.0149999997</v>
      </c>
      <c r="AA205" s="54">
        <v>5422679.2750000004</v>
      </c>
      <c r="AB205" s="54">
        <v>5470512.0350000001</v>
      </c>
    </row>
    <row r="206" spans="2:28" ht="15.75" x14ac:dyDescent="0.3">
      <c r="B206" s="7" t="s">
        <v>147</v>
      </c>
      <c r="C206" s="7" t="s">
        <v>175</v>
      </c>
      <c r="D206" s="54">
        <v>866061.79</v>
      </c>
      <c r="E206" s="54">
        <v>842692.55</v>
      </c>
      <c r="F206" s="54">
        <v>849154.22</v>
      </c>
      <c r="G206" s="54">
        <v>850645.81499999994</v>
      </c>
      <c r="H206" s="54">
        <v>854818.81499999994</v>
      </c>
      <c r="I206" s="54">
        <v>859927.63</v>
      </c>
      <c r="J206" s="54">
        <v>868068.98499999999</v>
      </c>
      <c r="K206" s="54">
        <v>871445.2</v>
      </c>
      <c r="L206" s="54">
        <v>877704.66</v>
      </c>
      <c r="M206" s="54">
        <v>975280.63</v>
      </c>
      <c r="N206" s="54">
        <v>1093033.7150000001</v>
      </c>
      <c r="O206" s="54">
        <v>1222594.3700000001</v>
      </c>
      <c r="P206" s="54">
        <v>1355834.47</v>
      </c>
      <c r="Q206" s="54">
        <v>1489659.895</v>
      </c>
      <c r="R206" s="54">
        <v>1536810.46</v>
      </c>
      <c r="S206" s="54">
        <v>1570191.7350000001</v>
      </c>
      <c r="T206" s="54">
        <v>1608429.16</v>
      </c>
      <c r="U206" s="54">
        <v>1646860.15</v>
      </c>
      <c r="V206" s="54">
        <v>1690737.67</v>
      </c>
      <c r="W206" s="54">
        <v>1724985.5349999999</v>
      </c>
      <c r="X206" s="54">
        <v>1764482.25</v>
      </c>
      <c r="Y206" s="54">
        <v>1804285.075</v>
      </c>
      <c r="Z206" s="54">
        <v>1849859.905</v>
      </c>
      <c r="AA206" s="54">
        <v>1885366.23</v>
      </c>
      <c r="AB206" s="54">
        <v>1926650.8049999999</v>
      </c>
    </row>
    <row r="207" spans="2:28" ht="15.75" x14ac:dyDescent="0.3">
      <c r="B207" s="7" t="s">
        <v>147</v>
      </c>
      <c r="C207" s="7" t="s">
        <v>176</v>
      </c>
      <c r="D207" s="54">
        <v>1004476.965</v>
      </c>
      <c r="E207" s="54">
        <v>1008820.545</v>
      </c>
      <c r="F207" s="54">
        <v>1015569.285</v>
      </c>
      <c r="G207" s="54">
        <v>1017402.715</v>
      </c>
      <c r="H207" s="54">
        <v>1021924.485</v>
      </c>
      <c r="I207" s="54">
        <v>1026500.91</v>
      </c>
      <c r="J207" s="54">
        <v>1033837.87</v>
      </c>
      <c r="K207" s="54">
        <v>1036155.915</v>
      </c>
      <c r="L207" s="54">
        <v>1041023.36</v>
      </c>
      <c r="M207" s="54">
        <v>1045936.31</v>
      </c>
      <c r="N207" s="54">
        <v>1077612.4550000001</v>
      </c>
      <c r="O207" s="54">
        <v>1128725.7649999999</v>
      </c>
      <c r="P207" s="54">
        <v>1182961.5349999999</v>
      </c>
      <c r="Q207" s="54">
        <v>1237614.9750000001</v>
      </c>
      <c r="R207" s="54">
        <v>1295466.0900000001</v>
      </c>
      <c r="S207" s="54">
        <v>1340701.9650000001</v>
      </c>
      <c r="T207" s="54">
        <v>1389459.31</v>
      </c>
      <c r="U207" s="54">
        <v>1438636.95</v>
      </c>
      <c r="V207" s="54">
        <v>1491624.345</v>
      </c>
      <c r="W207" s="54">
        <v>1537878.9750000001</v>
      </c>
      <c r="X207" s="54">
        <v>1588345.335</v>
      </c>
      <c r="Y207" s="54">
        <v>1639180.9350000001</v>
      </c>
      <c r="Z207" s="54">
        <v>1694397.5149999999</v>
      </c>
      <c r="AA207" s="54">
        <v>1742153.345</v>
      </c>
      <c r="AB207" s="54">
        <v>1793981.145</v>
      </c>
    </row>
    <row r="208" spans="2:28" ht="15.75" x14ac:dyDescent="0.3">
      <c r="B208" s="7" t="s">
        <v>148</v>
      </c>
      <c r="C208" s="7" t="s">
        <v>153</v>
      </c>
      <c r="D208" s="54">
        <v>670525.71499999997</v>
      </c>
      <c r="E208" s="54">
        <v>699133.32</v>
      </c>
      <c r="F208" s="54">
        <v>734124.90500000003</v>
      </c>
      <c r="G208" s="54">
        <v>765949.97499999998</v>
      </c>
      <c r="H208" s="54">
        <v>797972.41</v>
      </c>
      <c r="I208" s="54">
        <v>869159.89</v>
      </c>
      <c r="J208" s="54">
        <v>889427.81499999994</v>
      </c>
      <c r="K208" s="54">
        <v>957117.02</v>
      </c>
      <c r="L208" s="54">
        <v>1057000.71</v>
      </c>
      <c r="M208" s="54">
        <v>1129382.2</v>
      </c>
      <c r="N208" s="54">
        <v>1159109.5149999999</v>
      </c>
      <c r="O208" s="54">
        <v>1203898.5449999999</v>
      </c>
      <c r="P208" s="54">
        <v>1228808.99</v>
      </c>
      <c r="Q208" s="54">
        <v>1272376.51</v>
      </c>
      <c r="R208" s="54">
        <v>1322104.5649999999</v>
      </c>
      <c r="S208" s="54">
        <v>1333604.915</v>
      </c>
      <c r="T208" s="54">
        <v>1376729.44</v>
      </c>
      <c r="U208" s="54">
        <v>1412083.8149999999</v>
      </c>
      <c r="V208" s="54">
        <v>1438304.85</v>
      </c>
      <c r="W208" s="54">
        <v>1459456.865</v>
      </c>
      <c r="X208" s="54">
        <v>1462889.06</v>
      </c>
      <c r="Y208" s="54">
        <v>1496600.31</v>
      </c>
      <c r="Z208" s="54">
        <v>1537661.02</v>
      </c>
      <c r="AA208" s="54">
        <v>1593349.49</v>
      </c>
      <c r="AB208" s="54">
        <v>1648594.0349999999</v>
      </c>
    </row>
    <row r="209" spans="2:28" ht="15.75" x14ac:dyDescent="0.3">
      <c r="B209" s="7" t="s">
        <v>148</v>
      </c>
      <c r="C209" s="7" t="s">
        <v>154</v>
      </c>
      <c r="D209" s="54">
        <v>290148.56</v>
      </c>
      <c r="E209" s="54">
        <v>295092.69500000001</v>
      </c>
      <c r="F209" s="54">
        <v>301334.60499999998</v>
      </c>
      <c r="G209" s="54">
        <v>305986.65500000003</v>
      </c>
      <c r="H209" s="54">
        <v>1172517.18</v>
      </c>
      <c r="I209" s="54">
        <v>1183965.905</v>
      </c>
      <c r="J209" s="54">
        <v>1209428.05</v>
      </c>
      <c r="K209" s="54">
        <v>1229800.2549999999</v>
      </c>
      <c r="L209" s="54">
        <v>1257070.93</v>
      </c>
      <c r="M209" s="54">
        <v>1285389.18</v>
      </c>
      <c r="N209" s="54">
        <v>1304157.895</v>
      </c>
      <c r="O209" s="54">
        <v>1315530.6950000001</v>
      </c>
      <c r="P209" s="54">
        <v>1329603.5900000001</v>
      </c>
      <c r="Q209" s="54">
        <v>1343979.7450000001</v>
      </c>
      <c r="R209" s="54">
        <v>1360918.18</v>
      </c>
      <c r="S209" s="54">
        <v>1370798.51</v>
      </c>
      <c r="T209" s="54">
        <v>1387719.405</v>
      </c>
      <c r="U209" s="54">
        <v>1399423.4850000001</v>
      </c>
      <c r="V209" s="54">
        <v>1417410.5249999999</v>
      </c>
      <c r="W209" s="54">
        <v>1430246.02</v>
      </c>
      <c r="X209" s="54">
        <v>1445374.355</v>
      </c>
      <c r="Y209" s="54">
        <v>1457335.59</v>
      </c>
      <c r="Z209" s="54">
        <v>1475236.4650000001</v>
      </c>
      <c r="AA209" s="54">
        <v>1483635.02</v>
      </c>
      <c r="AB209" s="54">
        <v>1494726.2549999999</v>
      </c>
    </row>
    <row r="210" spans="2:28" ht="15.75" x14ac:dyDescent="0.3">
      <c r="B210" s="7" t="s">
        <v>148</v>
      </c>
      <c r="C210" s="7" t="s">
        <v>155</v>
      </c>
      <c r="D210" s="54">
        <v>1232280.645</v>
      </c>
      <c r="E210" s="54">
        <v>1256499.2150000001</v>
      </c>
      <c r="F210" s="54">
        <v>1283853.425</v>
      </c>
      <c r="G210" s="54">
        <v>1305116.21</v>
      </c>
      <c r="H210" s="54">
        <v>1331877.6599999999</v>
      </c>
      <c r="I210" s="54">
        <v>1375079.165</v>
      </c>
      <c r="J210" s="54">
        <v>1469791.3049999999</v>
      </c>
      <c r="K210" s="54">
        <v>1560596.89</v>
      </c>
      <c r="L210" s="54">
        <v>1671989.9950000001</v>
      </c>
      <c r="M210" s="54">
        <v>2454933.4649999999</v>
      </c>
      <c r="N210" s="54">
        <v>3160175.5750000002</v>
      </c>
      <c r="O210" s="54">
        <v>3843527.03</v>
      </c>
      <c r="P210" s="54">
        <v>4214399.9000000004</v>
      </c>
      <c r="Q210" s="54">
        <v>4290511.4450000003</v>
      </c>
      <c r="R210" s="54">
        <v>4607091.0250000004</v>
      </c>
      <c r="S210" s="54">
        <v>4899526.5599999996</v>
      </c>
      <c r="T210" s="54">
        <v>5205536.82</v>
      </c>
      <c r="U210" s="54">
        <v>5739119.2699999996</v>
      </c>
      <c r="V210" s="54">
        <v>6336687.9349999996</v>
      </c>
      <c r="W210" s="54">
        <v>7186354.6050000004</v>
      </c>
      <c r="X210" s="54">
        <v>8348306.1299999999</v>
      </c>
      <c r="Y210" s="54">
        <v>9257315.0600000005</v>
      </c>
      <c r="Z210" s="54">
        <v>10196344.039999999</v>
      </c>
      <c r="AA210" s="54">
        <v>11071769.835000001</v>
      </c>
      <c r="AB210" s="54">
        <v>11971735.225</v>
      </c>
    </row>
    <row r="211" spans="2:28" ht="15.75" x14ac:dyDescent="0.3">
      <c r="B211" s="7" t="s">
        <v>148</v>
      </c>
      <c r="C211" s="7" t="s">
        <v>156</v>
      </c>
      <c r="D211" s="54">
        <v>1061108.575</v>
      </c>
      <c r="E211" s="54">
        <v>1974813.41</v>
      </c>
      <c r="F211" s="54">
        <v>2015285.635</v>
      </c>
      <c r="G211" s="54">
        <v>2039178.45</v>
      </c>
      <c r="H211" s="54">
        <v>2070096.46</v>
      </c>
      <c r="I211" s="54">
        <v>2115249.75</v>
      </c>
      <c r="J211" s="54">
        <v>2158934.39</v>
      </c>
      <c r="K211" s="54">
        <v>2210283.6749999998</v>
      </c>
      <c r="L211" s="54">
        <v>2304511.9849999999</v>
      </c>
      <c r="M211" s="54">
        <v>2508219.3250000002</v>
      </c>
      <c r="N211" s="54">
        <v>2580496.62</v>
      </c>
      <c r="O211" s="54">
        <v>2646734.15</v>
      </c>
      <c r="P211" s="54">
        <v>2700833.66</v>
      </c>
      <c r="Q211" s="54">
        <v>2770761.88</v>
      </c>
      <c r="R211" s="54">
        <v>2844303.05</v>
      </c>
      <c r="S211" s="54">
        <v>2882473.54</v>
      </c>
      <c r="T211" s="54">
        <v>2944065.86</v>
      </c>
      <c r="U211" s="54">
        <v>2999955.98</v>
      </c>
      <c r="V211" s="54">
        <v>3049245.5950000002</v>
      </c>
      <c r="W211" s="54">
        <v>3100845.61</v>
      </c>
      <c r="X211" s="54">
        <v>3146365.93</v>
      </c>
      <c r="Y211" s="54">
        <v>3203759.105</v>
      </c>
      <c r="Z211" s="54">
        <v>3270213.15</v>
      </c>
      <c r="AA211" s="54">
        <v>3333782.8650000002</v>
      </c>
      <c r="AB211" s="54">
        <v>3408388.4550000001</v>
      </c>
    </row>
    <row r="212" spans="2:28" ht="15.75" x14ac:dyDescent="0.3">
      <c r="B212" s="7" t="s">
        <v>148</v>
      </c>
      <c r="C212" s="7" t="s">
        <v>157</v>
      </c>
      <c r="D212" s="54">
        <v>349450.82500000001</v>
      </c>
      <c r="E212" s="54">
        <v>361115.67499999999</v>
      </c>
      <c r="F212" s="54">
        <v>371437.45500000002</v>
      </c>
      <c r="G212" s="54">
        <v>384464.685</v>
      </c>
      <c r="H212" s="54">
        <v>397155.47</v>
      </c>
      <c r="I212" s="54">
        <v>516440.35499999998</v>
      </c>
      <c r="J212" s="54">
        <v>638626.68000000005</v>
      </c>
      <c r="K212" s="54">
        <v>766291.82</v>
      </c>
      <c r="L212" s="54">
        <v>893346.23499999999</v>
      </c>
      <c r="M212" s="54">
        <v>1021085.9</v>
      </c>
      <c r="N212" s="54">
        <v>1138275.5349999999</v>
      </c>
      <c r="O212" s="54">
        <v>1245502.2749999999</v>
      </c>
      <c r="P212" s="54">
        <v>1349995.88</v>
      </c>
      <c r="Q212" s="54">
        <v>1458124.84</v>
      </c>
      <c r="R212" s="54">
        <v>1564045.48</v>
      </c>
      <c r="S212" s="54">
        <v>1578788.0049999999</v>
      </c>
      <c r="T212" s="54">
        <v>1596167.84</v>
      </c>
      <c r="U212" s="54">
        <v>1617090.83</v>
      </c>
      <c r="V212" s="54">
        <v>1637185.38</v>
      </c>
      <c r="W212" s="54">
        <v>1640617.6950000001</v>
      </c>
      <c r="X212" s="54">
        <v>1660306.655</v>
      </c>
      <c r="Y212" s="54">
        <v>1681342.6950000001</v>
      </c>
      <c r="Z212" s="54">
        <v>1702781.2749999999</v>
      </c>
      <c r="AA212" s="54">
        <v>1718797.59</v>
      </c>
      <c r="AB212" s="54">
        <v>1736541.9850000001</v>
      </c>
    </row>
    <row r="213" spans="2:28" ht="15.75" x14ac:dyDescent="0.3">
      <c r="B213" s="7" t="s">
        <v>148</v>
      </c>
      <c r="C213" s="7" t="s">
        <v>158</v>
      </c>
      <c r="D213" s="54">
        <v>309968.98</v>
      </c>
      <c r="E213" s="54">
        <v>377290.66499999998</v>
      </c>
      <c r="F213" s="54">
        <v>379785.14</v>
      </c>
      <c r="G213" s="54">
        <v>380575.48499999999</v>
      </c>
      <c r="H213" s="54">
        <v>382255.505</v>
      </c>
      <c r="I213" s="54">
        <v>386016.20500000002</v>
      </c>
      <c r="J213" s="54">
        <v>396777.37</v>
      </c>
      <c r="K213" s="54">
        <v>406158.83</v>
      </c>
      <c r="L213" s="54">
        <v>417943.495</v>
      </c>
      <c r="M213" s="54">
        <v>430358.26</v>
      </c>
      <c r="N213" s="54">
        <v>437843.03499999997</v>
      </c>
      <c r="O213" s="54">
        <v>442428.60499999998</v>
      </c>
      <c r="P213" s="54">
        <v>448306.67499999999</v>
      </c>
      <c r="Q213" s="54">
        <v>454246.84499999997</v>
      </c>
      <c r="R213" s="54">
        <v>460480.26500000001</v>
      </c>
      <c r="S213" s="54">
        <v>464777.77500000002</v>
      </c>
      <c r="T213" s="54">
        <v>471266.13500000001</v>
      </c>
      <c r="U213" s="54">
        <v>476672.25</v>
      </c>
      <c r="V213" s="54">
        <v>483870.92</v>
      </c>
      <c r="W213" s="54">
        <v>488804.13500000001</v>
      </c>
      <c r="X213" s="54">
        <v>495349.47</v>
      </c>
      <c r="Y213" s="54">
        <v>499978.04</v>
      </c>
      <c r="Z213" s="54">
        <v>506628.78499999997</v>
      </c>
      <c r="AA213" s="54">
        <v>509385.86499999999</v>
      </c>
      <c r="AB213" s="54">
        <v>513057.87</v>
      </c>
    </row>
    <row r="214" spans="2:28" ht="15.75" x14ac:dyDescent="0.3">
      <c r="B214" s="7" t="s">
        <v>148</v>
      </c>
      <c r="C214" s="7" t="s">
        <v>159</v>
      </c>
      <c r="D214" s="54">
        <v>2537044.56</v>
      </c>
      <c r="E214" s="54">
        <v>2595831.8050000002</v>
      </c>
      <c r="F214" s="54">
        <v>2672546.0150000001</v>
      </c>
      <c r="G214" s="54">
        <v>2733804.42</v>
      </c>
      <c r="H214" s="54">
        <v>2815604.12</v>
      </c>
      <c r="I214" s="54">
        <v>2925526.25</v>
      </c>
      <c r="J214" s="54">
        <v>3544412.75</v>
      </c>
      <c r="K214" s="54">
        <v>4163557.88</v>
      </c>
      <c r="L214" s="54">
        <v>4848663.2300000004</v>
      </c>
      <c r="M214" s="54">
        <v>5290424.2300000004</v>
      </c>
      <c r="N214" s="54">
        <v>5474006.2699999996</v>
      </c>
      <c r="O214" s="54">
        <v>5801651.7649999997</v>
      </c>
      <c r="P214" s="54">
        <v>5970132.4450000003</v>
      </c>
      <c r="Q214" s="54">
        <v>6332907.0650000004</v>
      </c>
      <c r="R214" s="54">
        <v>6785040.8700000001</v>
      </c>
      <c r="S214" s="54">
        <v>7122699.165</v>
      </c>
      <c r="T214" s="54">
        <v>7515249.1550000003</v>
      </c>
      <c r="U214" s="54">
        <v>8175442.9850000003</v>
      </c>
      <c r="V214" s="54">
        <v>9109195.2149999999</v>
      </c>
      <c r="W214" s="54">
        <v>10206641.08</v>
      </c>
      <c r="X214" s="54">
        <v>11141531.800000001</v>
      </c>
      <c r="Y214" s="54">
        <v>11794471.5</v>
      </c>
      <c r="Z214" s="54">
        <v>12213006.470000001</v>
      </c>
      <c r="AA214" s="54">
        <v>12335370.385</v>
      </c>
      <c r="AB214" s="54">
        <v>12491943.390000001</v>
      </c>
    </row>
    <row r="215" spans="2:28" ht="15.75" x14ac:dyDescent="0.3">
      <c r="B215" s="7" t="s">
        <v>148</v>
      </c>
      <c r="C215" s="7" t="s">
        <v>160</v>
      </c>
      <c r="D215" s="54">
        <v>689608.13</v>
      </c>
      <c r="E215" s="54">
        <v>711722.35499999998</v>
      </c>
      <c r="F215" s="54">
        <v>905889.60499999998</v>
      </c>
      <c r="G215" s="54">
        <v>971348.79500000004</v>
      </c>
      <c r="H215" s="54">
        <v>1035750.96</v>
      </c>
      <c r="I215" s="54">
        <v>1118352.1399999999</v>
      </c>
      <c r="J215" s="54">
        <v>1262738.2549999999</v>
      </c>
      <c r="K215" s="54">
        <v>1404455.2549999999</v>
      </c>
      <c r="L215" s="54">
        <v>1557194.7649999999</v>
      </c>
      <c r="M215" s="54">
        <v>2471891.9900000002</v>
      </c>
      <c r="N215" s="54">
        <v>2613458.9649999999</v>
      </c>
      <c r="O215" s="54">
        <v>2742285.4750000001</v>
      </c>
      <c r="P215" s="54">
        <v>2876030.66</v>
      </c>
      <c r="Q215" s="54">
        <v>2970651.165</v>
      </c>
      <c r="R215" s="54">
        <v>3034442.09</v>
      </c>
      <c r="S215" s="54">
        <v>3091555.55</v>
      </c>
      <c r="T215" s="54">
        <v>3160942.99</v>
      </c>
      <c r="U215" s="54">
        <v>3221100.17</v>
      </c>
      <c r="V215" s="54">
        <v>3296672.52</v>
      </c>
      <c r="W215" s="54">
        <v>3342670.605</v>
      </c>
      <c r="X215" s="54">
        <v>3405029.32</v>
      </c>
      <c r="Y215" s="54">
        <v>3459078.2250000001</v>
      </c>
      <c r="Z215" s="54">
        <v>3533453.24</v>
      </c>
      <c r="AA215" s="54">
        <v>3595766.395</v>
      </c>
      <c r="AB215" s="54">
        <v>3664865.165</v>
      </c>
    </row>
    <row r="216" spans="2:28" ht="15.75" x14ac:dyDescent="0.3">
      <c r="B216" s="7" t="s">
        <v>148</v>
      </c>
      <c r="C216" s="7" t="s">
        <v>161</v>
      </c>
      <c r="D216" s="54">
        <v>2089394.2549999999</v>
      </c>
      <c r="E216" s="54">
        <v>2172027.16</v>
      </c>
      <c r="F216" s="54">
        <v>2276882.8149999999</v>
      </c>
      <c r="G216" s="54">
        <v>2364406.0299999998</v>
      </c>
      <c r="H216" s="54">
        <v>2459210.8050000002</v>
      </c>
      <c r="I216" s="54">
        <v>2606985.9550000001</v>
      </c>
      <c r="J216" s="54">
        <v>2780454.0350000001</v>
      </c>
      <c r="K216" s="54">
        <v>2945358.68</v>
      </c>
      <c r="L216" s="54">
        <v>3127097.9350000001</v>
      </c>
      <c r="M216" s="54">
        <v>3315144.86</v>
      </c>
      <c r="N216" s="54">
        <v>3453880.59</v>
      </c>
      <c r="O216" s="54">
        <v>3562560.335</v>
      </c>
      <c r="P216" s="54">
        <v>3672838.4750000001</v>
      </c>
      <c r="Q216" s="54">
        <v>3779674.2349999999</v>
      </c>
      <c r="R216" s="54">
        <v>3898203.3450000002</v>
      </c>
      <c r="S216" s="54">
        <v>3992210.4750000001</v>
      </c>
      <c r="T216" s="54">
        <v>4113295.9649999999</v>
      </c>
      <c r="U216" s="54">
        <v>4221453.7750000004</v>
      </c>
      <c r="V216" s="54">
        <v>4354118.2850000001</v>
      </c>
      <c r="W216" s="54">
        <v>4472472.29</v>
      </c>
      <c r="X216" s="54">
        <v>4601480.8449999997</v>
      </c>
      <c r="Y216" s="54">
        <v>4689880.5949999997</v>
      </c>
      <c r="Z216" s="54">
        <v>4850017.4850000003</v>
      </c>
      <c r="AA216" s="54">
        <v>4987311.5650000004</v>
      </c>
      <c r="AB216" s="54">
        <v>5123179.1849999996</v>
      </c>
    </row>
    <row r="217" spans="2:28" ht="15.75" x14ac:dyDescent="0.3">
      <c r="B217" s="7" t="s">
        <v>148</v>
      </c>
      <c r="C217" s="7" t="s">
        <v>162</v>
      </c>
      <c r="D217" s="54">
        <v>154142.17499999999</v>
      </c>
      <c r="E217" s="54">
        <v>157128.155</v>
      </c>
      <c r="F217" s="54">
        <v>160661.99</v>
      </c>
      <c r="G217" s="54">
        <v>163305.77499999999</v>
      </c>
      <c r="H217" s="54">
        <v>166606.03</v>
      </c>
      <c r="I217" s="54">
        <v>173386.55499999999</v>
      </c>
      <c r="J217" s="54">
        <v>186498.76</v>
      </c>
      <c r="K217" s="54">
        <v>199134.4</v>
      </c>
      <c r="L217" s="54">
        <v>213385.94</v>
      </c>
      <c r="M217" s="54">
        <v>228685.185</v>
      </c>
      <c r="N217" s="54">
        <v>238371.60500000001</v>
      </c>
      <c r="O217" s="54">
        <v>245032.98499999999</v>
      </c>
      <c r="P217" s="54">
        <v>252882.11</v>
      </c>
      <c r="Q217" s="54">
        <v>260584.465</v>
      </c>
      <c r="R217" s="54">
        <v>267940.84000000003</v>
      </c>
      <c r="S217" s="54">
        <v>274703.07500000001</v>
      </c>
      <c r="T217" s="54">
        <v>284029.59499999997</v>
      </c>
      <c r="U217" s="54">
        <v>290684.54499999998</v>
      </c>
      <c r="V217" s="54">
        <v>300476.38</v>
      </c>
      <c r="W217" s="54">
        <v>307776.755</v>
      </c>
      <c r="X217" s="54">
        <v>316945.935</v>
      </c>
      <c r="Y217" s="54">
        <v>324185.67</v>
      </c>
      <c r="Z217" s="54">
        <v>333318.40999999997</v>
      </c>
      <c r="AA217" s="54">
        <v>338969.63500000001</v>
      </c>
      <c r="AB217" s="54">
        <v>345294.53</v>
      </c>
    </row>
    <row r="218" spans="2:28" ht="15.75" x14ac:dyDescent="0.3">
      <c r="B218" s="7" t="s">
        <v>148</v>
      </c>
      <c r="C218" s="7" t="s">
        <v>163</v>
      </c>
      <c r="D218" s="54">
        <v>2787730.59</v>
      </c>
      <c r="E218" s="54">
        <v>2893457.7650000001</v>
      </c>
      <c r="F218" s="54">
        <v>3032974.7949999999</v>
      </c>
      <c r="G218" s="54">
        <v>3138235.0750000002</v>
      </c>
      <c r="H218" s="54">
        <v>3265048.9049999998</v>
      </c>
      <c r="I218" s="54">
        <v>3469378.27</v>
      </c>
      <c r="J218" s="54">
        <v>3667925.2949999999</v>
      </c>
      <c r="K218" s="54">
        <v>3928260.0249999999</v>
      </c>
      <c r="L218" s="54">
        <v>4230853.085</v>
      </c>
      <c r="M218" s="54">
        <v>4497734.0350000001</v>
      </c>
      <c r="N218" s="54">
        <v>4666714.8899999997</v>
      </c>
      <c r="O218" s="54">
        <v>4824749.4450000003</v>
      </c>
      <c r="P218" s="54">
        <v>4939656.42</v>
      </c>
      <c r="Q218" s="54">
        <v>5056453</v>
      </c>
      <c r="R218" s="54">
        <v>5223086.3</v>
      </c>
      <c r="S218" s="54">
        <v>5321780.93</v>
      </c>
      <c r="T218" s="54">
        <v>5468915.5300000003</v>
      </c>
      <c r="U218" s="54">
        <v>5539743.7000000002</v>
      </c>
      <c r="V218" s="54">
        <v>5669025.835</v>
      </c>
      <c r="W218" s="54">
        <v>5823162.21</v>
      </c>
      <c r="X218" s="54">
        <v>5951082.7400000002</v>
      </c>
      <c r="Y218" s="54">
        <v>6007685.3399999999</v>
      </c>
      <c r="Z218" s="54">
        <v>6196454.915</v>
      </c>
      <c r="AA218" s="54">
        <v>6372451.2350000003</v>
      </c>
      <c r="AB218" s="54">
        <v>6530024.5899999999</v>
      </c>
    </row>
    <row r="219" spans="2:28" ht="15.75" x14ac:dyDescent="0.3">
      <c r="B219" s="7" t="s">
        <v>148</v>
      </c>
      <c r="C219" s="7" t="s">
        <v>164</v>
      </c>
      <c r="D219" s="54">
        <v>1635807.96</v>
      </c>
      <c r="E219" s="54">
        <v>1651528.645</v>
      </c>
      <c r="F219" s="54">
        <v>1693769.675</v>
      </c>
      <c r="G219" s="54">
        <v>1745068.0649999999</v>
      </c>
      <c r="H219" s="54">
        <v>1791225.32</v>
      </c>
      <c r="I219" s="54">
        <v>1908501.575</v>
      </c>
      <c r="J219" s="54">
        <v>2042739.7549999999</v>
      </c>
      <c r="K219" s="54">
        <v>2181190.17</v>
      </c>
      <c r="L219" s="54">
        <v>2372207.52</v>
      </c>
      <c r="M219" s="54">
        <v>2585230.7599999998</v>
      </c>
      <c r="N219" s="54">
        <v>2738606.145</v>
      </c>
      <c r="O219" s="54">
        <v>2872861.06</v>
      </c>
      <c r="P219" s="54">
        <v>3014911.0750000002</v>
      </c>
      <c r="Q219" s="54">
        <v>3160784.4449999998</v>
      </c>
      <c r="R219" s="54">
        <v>3316280.22</v>
      </c>
      <c r="S219" s="54">
        <v>3434914.5550000002</v>
      </c>
      <c r="T219" s="54">
        <v>3585223.28</v>
      </c>
      <c r="U219" s="54">
        <v>3693098.33</v>
      </c>
      <c r="V219" s="54">
        <v>3833053.0150000001</v>
      </c>
      <c r="W219" s="54">
        <v>3929202.56</v>
      </c>
      <c r="X219" s="54">
        <v>4024113.3149999999</v>
      </c>
      <c r="Y219" s="54">
        <v>4128868.4350000001</v>
      </c>
      <c r="Z219" s="54">
        <v>4266645.4649999999</v>
      </c>
      <c r="AA219" s="54">
        <v>4406431.1849999996</v>
      </c>
      <c r="AB219" s="54">
        <v>4569736.8600000003</v>
      </c>
    </row>
    <row r="220" spans="2:28" ht="15.75" x14ac:dyDescent="0.3">
      <c r="B220" s="7" t="s">
        <v>148</v>
      </c>
      <c r="C220" s="7" t="s">
        <v>165</v>
      </c>
      <c r="D220" s="54">
        <v>3618136.085</v>
      </c>
      <c r="E220" s="54">
        <v>3748733.145</v>
      </c>
      <c r="F220" s="54">
        <v>3915322.4449999998</v>
      </c>
      <c r="G220" s="54">
        <v>4045856.6749999998</v>
      </c>
      <c r="H220" s="54">
        <v>5909121.0300000003</v>
      </c>
      <c r="I220" s="54">
        <v>6863777.4850000003</v>
      </c>
      <c r="J220" s="54">
        <v>8023701.4299999997</v>
      </c>
      <c r="K220" s="54">
        <v>9190755.3599999994</v>
      </c>
      <c r="L220" s="54">
        <v>10395011.545</v>
      </c>
      <c r="M220" s="54">
        <v>11689047.465</v>
      </c>
      <c r="N220" s="54">
        <v>12559572.039999999</v>
      </c>
      <c r="O220" s="54">
        <v>13372827.640000001</v>
      </c>
      <c r="P220" s="54">
        <v>14186714.795</v>
      </c>
      <c r="Q220" s="54">
        <v>15028093.15</v>
      </c>
      <c r="R220" s="54">
        <v>15639042.895</v>
      </c>
      <c r="S220" s="54">
        <v>16165299.365</v>
      </c>
      <c r="T220" s="54">
        <v>16752189.35</v>
      </c>
      <c r="U220" s="54">
        <v>17288626.254999999</v>
      </c>
      <c r="V220" s="54">
        <v>17922289.829999998</v>
      </c>
      <c r="W220" s="54">
        <v>18490479</v>
      </c>
      <c r="X220" s="54">
        <v>19136339.16</v>
      </c>
      <c r="Y220" s="54">
        <v>19581678.664999999</v>
      </c>
      <c r="Z220" s="54">
        <v>20126160.335000001</v>
      </c>
      <c r="AA220" s="54">
        <v>20608762.510000002</v>
      </c>
      <c r="AB220" s="54">
        <v>20851792.835000001</v>
      </c>
    </row>
    <row r="221" spans="2:28" ht="15.75" x14ac:dyDescent="0.3">
      <c r="B221" s="7" t="s">
        <v>148</v>
      </c>
      <c r="C221" s="7" t="s">
        <v>166</v>
      </c>
      <c r="D221" s="54">
        <v>415905.065</v>
      </c>
      <c r="E221" s="54">
        <v>553240.81499999994</v>
      </c>
      <c r="F221" s="54">
        <v>917275.28500000003</v>
      </c>
      <c r="G221" s="54">
        <v>1489922.02</v>
      </c>
      <c r="H221" s="54">
        <v>2288790.7050000001</v>
      </c>
      <c r="I221" s="54">
        <v>3091883.6850000001</v>
      </c>
      <c r="J221" s="54">
        <v>3502509.0449999999</v>
      </c>
      <c r="K221" s="54">
        <v>3892657.47</v>
      </c>
      <c r="L221" s="54">
        <v>4899483.4400000004</v>
      </c>
      <c r="M221" s="54">
        <v>5908012.3049999997</v>
      </c>
      <c r="N221" s="54">
        <v>6923289.6449999996</v>
      </c>
      <c r="O221" s="54">
        <v>6932288.7149999999</v>
      </c>
      <c r="P221" s="54">
        <v>6951537.4199999999</v>
      </c>
      <c r="Q221" s="54">
        <v>6972900.9649999999</v>
      </c>
      <c r="R221" s="54">
        <v>7008295.1299999999</v>
      </c>
      <c r="S221" s="54">
        <v>7011944.2199999997</v>
      </c>
      <c r="T221" s="54">
        <v>7032368.9000000004</v>
      </c>
      <c r="U221" s="54">
        <v>7059265.1200000001</v>
      </c>
      <c r="V221" s="54">
        <v>7100003.0949999997</v>
      </c>
      <c r="W221" s="54">
        <v>7098217.665</v>
      </c>
      <c r="X221" s="54">
        <v>7124400.6349999998</v>
      </c>
      <c r="Y221" s="54">
        <v>7144481.1749999998</v>
      </c>
      <c r="Z221" s="54">
        <v>7182454.04</v>
      </c>
      <c r="AA221" s="54">
        <v>7183161.6200000001</v>
      </c>
      <c r="AB221" s="54">
        <v>7204263.6449999996</v>
      </c>
    </row>
    <row r="222" spans="2:28" ht="15.75" x14ac:dyDescent="0.3">
      <c r="B222" s="7" t="s">
        <v>148</v>
      </c>
      <c r="C222" s="7" t="s">
        <v>167</v>
      </c>
      <c r="D222" s="54">
        <v>38302.36</v>
      </c>
      <c r="E222" s="54">
        <v>115720.71</v>
      </c>
      <c r="F222" s="54">
        <v>117177.5</v>
      </c>
      <c r="G222" s="54">
        <v>118048.13499999999</v>
      </c>
      <c r="H222" s="54">
        <v>120276.33500000001</v>
      </c>
      <c r="I222" s="54">
        <v>123166.69500000001</v>
      </c>
      <c r="J222" s="54">
        <v>126340.075</v>
      </c>
      <c r="K222" s="54">
        <v>129816.19500000001</v>
      </c>
      <c r="L222" s="54">
        <v>133305.22</v>
      </c>
      <c r="M222" s="54">
        <v>137516.32500000001</v>
      </c>
      <c r="N222" s="54">
        <v>139851.595</v>
      </c>
      <c r="O222" s="54">
        <v>141863.04000000001</v>
      </c>
      <c r="P222" s="54">
        <v>143452.96</v>
      </c>
      <c r="Q222" s="54">
        <v>145707.79999999999</v>
      </c>
      <c r="R222" s="54">
        <v>147059.32</v>
      </c>
      <c r="S222" s="54">
        <v>148646.85</v>
      </c>
      <c r="T222" s="54">
        <v>151536.92000000001</v>
      </c>
      <c r="U222" s="54">
        <v>152244.185</v>
      </c>
      <c r="V222" s="54">
        <v>154672.48000000001</v>
      </c>
      <c r="W222" s="54">
        <v>155162.38</v>
      </c>
      <c r="X222" s="54">
        <v>156860.15</v>
      </c>
      <c r="Y222" s="54">
        <v>157912.76500000001</v>
      </c>
      <c r="Z222" s="54">
        <v>160256.10500000001</v>
      </c>
      <c r="AA222" s="54">
        <v>162012.44500000001</v>
      </c>
      <c r="AB222" s="54">
        <v>164162.72500000001</v>
      </c>
    </row>
    <row r="223" spans="2:28" ht="15.75" x14ac:dyDescent="0.3">
      <c r="B223" s="7" t="s">
        <v>148</v>
      </c>
      <c r="C223" s="7" t="s">
        <v>168</v>
      </c>
      <c r="D223" s="54">
        <v>1427737.345</v>
      </c>
      <c r="E223" s="54">
        <v>1970952.2849999999</v>
      </c>
      <c r="F223" s="54">
        <v>2057531.04</v>
      </c>
      <c r="G223" s="54">
        <v>2796545.7050000001</v>
      </c>
      <c r="H223" s="54">
        <v>2872308.99</v>
      </c>
      <c r="I223" s="54">
        <v>3094041.9750000001</v>
      </c>
      <c r="J223" s="54">
        <v>3299009.335</v>
      </c>
      <c r="K223" s="54">
        <v>3481295.1150000002</v>
      </c>
      <c r="L223" s="54">
        <v>3701623.41</v>
      </c>
      <c r="M223" s="54">
        <v>3928129.3650000002</v>
      </c>
      <c r="N223" s="54">
        <v>4063280.06</v>
      </c>
      <c r="O223" s="54">
        <v>4457454.8499999996</v>
      </c>
      <c r="P223" s="54">
        <v>4554427.6100000003</v>
      </c>
      <c r="Q223" s="54">
        <v>4635517.2450000001</v>
      </c>
      <c r="R223" s="54">
        <v>4764878.32</v>
      </c>
      <c r="S223" s="54">
        <v>4842309.7249999996</v>
      </c>
      <c r="T223" s="54">
        <v>4958309.2949999999</v>
      </c>
      <c r="U223" s="54">
        <v>5046125.4249999998</v>
      </c>
      <c r="V223" s="54">
        <v>5144575.2649999997</v>
      </c>
      <c r="W223" s="54">
        <v>5244466.34</v>
      </c>
      <c r="X223" s="54">
        <v>5356366.8049999997</v>
      </c>
      <c r="Y223" s="54">
        <v>5387388.7249999996</v>
      </c>
      <c r="Z223" s="54">
        <v>5520745.6449999996</v>
      </c>
      <c r="AA223" s="54">
        <v>5658725.1349999998</v>
      </c>
      <c r="AB223" s="54">
        <v>5776368.4850000003</v>
      </c>
    </row>
    <row r="224" spans="2:28" ht="15.75" x14ac:dyDescent="0.3">
      <c r="B224" s="7" t="s">
        <v>148</v>
      </c>
      <c r="C224" s="7" t="s">
        <v>169</v>
      </c>
      <c r="D224" s="54">
        <v>400577.51</v>
      </c>
      <c r="E224" s="54">
        <v>1393670.7649999999</v>
      </c>
      <c r="F224" s="54">
        <v>1522285.64</v>
      </c>
      <c r="G224" s="54">
        <v>1533817.425</v>
      </c>
      <c r="H224" s="54">
        <v>1549937.405</v>
      </c>
      <c r="I224" s="54">
        <v>1581215.4650000001</v>
      </c>
      <c r="J224" s="54">
        <v>1619184.25</v>
      </c>
      <c r="K224" s="54">
        <v>1658255.18</v>
      </c>
      <c r="L224" s="54">
        <v>1702758.2549999999</v>
      </c>
      <c r="M224" s="54">
        <v>1752508.7350000001</v>
      </c>
      <c r="N224" s="54">
        <v>1787397.0649999999</v>
      </c>
      <c r="O224" s="54">
        <v>1807095.64</v>
      </c>
      <c r="P224" s="54">
        <v>1832044.125</v>
      </c>
      <c r="Q224" s="54">
        <v>1861917.175</v>
      </c>
      <c r="R224" s="54">
        <v>1895189.07</v>
      </c>
      <c r="S224" s="54">
        <v>1921788.49</v>
      </c>
      <c r="T224" s="54">
        <v>1948832.2250000001</v>
      </c>
      <c r="U224" s="54">
        <v>1965224.7050000001</v>
      </c>
      <c r="V224" s="54">
        <v>2001221.0149999999</v>
      </c>
      <c r="W224" s="54">
        <v>2003432.9850000001</v>
      </c>
      <c r="X224" s="54">
        <v>2027595.4950000001</v>
      </c>
      <c r="Y224" s="54">
        <v>2050288.35</v>
      </c>
      <c r="Z224" s="54">
        <v>2084590.2549999999</v>
      </c>
      <c r="AA224" s="54">
        <v>2107383.42</v>
      </c>
      <c r="AB224" s="54">
        <v>2140639.4950000001</v>
      </c>
    </row>
    <row r="225" spans="2:28" ht="15.75" x14ac:dyDescent="0.3">
      <c r="B225" s="7" t="s">
        <v>148</v>
      </c>
      <c r="C225" s="7" t="s">
        <v>170</v>
      </c>
      <c r="D225" s="54">
        <v>87662.86</v>
      </c>
      <c r="E225" s="54">
        <v>89918.87</v>
      </c>
      <c r="F225" s="54">
        <v>92491.705000000002</v>
      </c>
      <c r="G225" s="54">
        <v>94581.43</v>
      </c>
      <c r="H225" s="54">
        <v>97065.5</v>
      </c>
      <c r="I225" s="54">
        <v>102880.255</v>
      </c>
      <c r="J225" s="54">
        <v>110533.69500000001</v>
      </c>
      <c r="K225" s="54">
        <v>118599.21</v>
      </c>
      <c r="L225" s="54">
        <v>126640.715</v>
      </c>
      <c r="M225" s="54">
        <v>135442.75</v>
      </c>
      <c r="N225" s="54">
        <v>141135.35999999999</v>
      </c>
      <c r="O225" s="54">
        <v>144582.48499999999</v>
      </c>
      <c r="P225" s="54">
        <v>148477.88</v>
      </c>
      <c r="Q225" s="54">
        <v>154590.91500000001</v>
      </c>
      <c r="R225" s="54">
        <v>158202.84</v>
      </c>
      <c r="S225" s="54">
        <v>161957.73499999999</v>
      </c>
      <c r="T225" s="54">
        <v>166058.60500000001</v>
      </c>
      <c r="U225" s="54">
        <v>170506.81</v>
      </c>
      <c r="V225" s="54">
        <v>177170.935</v>
      </c>
      <c r="W225" s="54">
        <v>181564.52499999999</v>
      </c>
      <c r="X225" s="54">
        <v>187337.83</v>
      </c>
      <c r="Y225" s="54">
        <v>192207.94</v>
      </c>
      <c r="Z225" s="54">
        <v>198397.72</v>
      </c>
      <c r="AA225" s="54">
        <v>203056.14</v>
      </c>
      <c r="AB225" s="54">
        <v>207792.48499999999</v>
      </c>
    </row>
    <row r="226" spans="2:28" ht="15.75" x14ac:dyDescent="0.3">
      <c r="B226" s="7" t="s">
        <v>148</v>
      </c>
      <c r="C226" s="7" t="s">
        <v>171</v>
      </c>
      <c r="D226" s="54">
        <v>246032.85500000001</v>
      </c>
      <c r="E226" s="54">
        <v>252878.82500000001</v>
      </c>
      <c r="F226" s="54">
        <v>260671.32500000001</v>
      </c>
      <c r="G226" s="54">
        <v>270554.04499999998</v>
      </c>
      <c r="H226" s="54">
        <v>279239.26</v>
      </c>
      <c r="I226" s="54">
        <v>298690.94500000001</v>
      </c>
      <c r="J226" s="54">
        <v>320909.25</v>
      </c>
      <c r="K226" s="54">
        <v>343377.20500000002</v>
      </c>
      <c r="L226" s="54">
        <v>372512.21</v>
      </c>
      <c r="M226" s="54">
        <v>401899.51</v>
      </c>
      <c r="N226" s="54">
        <v>422020.15500000003</v>
      </c>
      <c r="O226" s="54">
        <v>434982.03499999997</v>
      </c>
      <c r="P226" s="54">
        <v>450102.89</v>
      </c>
      <c r="Q226" s="54">
        <v>464824.55</v>
      </c>
      <c r="R226" s="54">
        <v>477404.73</v>
      </c>
      <c r="S226" s="54">
        <v>490308.23499999999</v>
      </c>
      <c r="T226" s="54">
        <v>504354.76</v>
      </c>
      <c r="U226" s="54">
        <v>514174.97499999998</v>
      </c>
      <c r="V226" s="54">
        <v>532880.53500000003</v>
      </c>
      <c r="W226" s="54">
        <v>548759.95499999996</v>
      </c>
      <c r="X226" s="54">
        <v>567681.04</v>
      </c>
      <c r="Y226" s="54">
        <v>591414.03</v>
      </c>
      <c r="Z226" s="54">
        <v>612107.01500000001</v>
      </c>
      <c r="AA226" s="54">
        <v>632167.05000000005</v>
      </c>
      <c r="AB226" s="54">
        <v>649500.92000000004</v>
      </c>
    </row>
    <row r="227" spans="2:28" ht="15.75" x14ac:dyDescent="0.3">
      <c r="B227" s="7" t="s">
        <v>148</v>
      </c>
      <c r="C227" s="7" t="s">
        <v>172</v>
      </c>
      <c r="D227" s="54">
        <v>1217431.4099999999</v>
      </c>
      <c r="E227" s="54">
        <v>1199403.69</v>
      </c>
      <c r="F227" s="54">
        <v>1235229.73</v>
      </c>
      <c r="G227" s="54">
        <v>1275948.5649999999</v>
      </c>
      <c r="H227" s="54">
        <v>1312247.345</v>
      </c>
      <c r="I227" s="54">
        <v>1388610.06</v>
      </c>
      <c r="J227" s="54">
        <v>1496342.325</v>
      </c>
      <c r="K227" s="54">
        <v>1608210.5049999999</v>
      </c>
      <c r="L227" s="54">
        <v>1707701.69</v>
      </c>
      <c r="M227" s="54">
        <v>1838924.635</v>
      </c>
      <c r="N227" s="54">
        <v>1910687.48</v>
      </c>
      <c r="O227" s="54">
        <v>1968481.325</v>
      </c>
      <c r="P227" s="54">
        <v>2029270.665</v>
      </c>
      <c r="Q227" s="54">
        <v>2089183.575</v>
      </c>
      <c r="R227" s="54">
        <v>2214248.15</v>
      </c>
      <c r="S227" s="54">
        <v>2279222.2349999999</v>
      </c>
      <c r="T227" s="54">
        <v>2353759.14</v>
      </c>
      <c r="U227" s="54">
        <v>2402586.7050000001</v>
      </c>
      <c r="V227" s="54">
        <v>2476727.48</v>
      </c>
      <c r="W227" s="54">
        <v>2528945.44</v>
      </c>
      <c r="X227" s="54">
        <v>2603395.9649999999</v>
      </c>
      <c r="Y227" s="54">
        <v>2644891.64</v>
      </c>
      <c r="Z227" s="54">
        <v>2711028.99</v>
      </c>
      <c r="AA227" s="54">
        <v>2773945.6150000002</v>
      </c>
      <c r="AB227" s="54">
        <v>2837723.27</v>
      </c>
    </row>
    <row r="228" spans="2:28" ht="15.75" x14ac:dyDescent="0.3">
      <c r="B228" s="7" t="s">
        <v>148</v>
      </c>
      <c r="C228" s="7" t="s">
        <v>173</v>
      </c>
      <c r="D228" s="54">
        <v>133429.64000000001</v>
      </c>
      <c r="E228" s="54">
        <v>136819.185</v>
      </c>
      <c r="F228" s="54">
        <v>140775.94500000001</v>
      </c>
      <c r="G228" s="54">
        <v>143845.13</v>
      </c>
      <c r="H228" s="54">
        <v>147764.97500000001</v>
      </c>
      <c r="I228" s="54">
        <v>155992.47500000001</v>
      </c>
      <c r="J228" s="54">
        <v>166852.12</v>
      </c>
      <c r="K228" s="54">
        <v>177306.91500000001</v>
      </c>
      <c r="L228" s="54">
        <v>190691.55</v>
      </c>
      <c r="M228" s="54">
        <v>205502.39</v>
      </c>
      <c r="N228" s="54">
        <v>215651.72</v>
      </c>
      <c r="O228" s="54">
        <v>222697.05499999999</v>
      </c>
      <c r="P228" s="54">
        <v>230836</v>
      </c>
      <c r="Q228" s="54">
        <v>240385.30499999999</v>
      </c>
      <c r="R228" s="54">
        <v>248148.44500000001</v>
      </c>
      <c r="S228" s="54">
        <v>255098.95</v>
      </c>
      <c r="T228" s="54">
        <v>262498.40000000002</v>
      </c>
      <c r="U228" s="54">
        <v>267780.41499999998</v>
      </c>
      <c r="V228" s="54">
        <v>277354.39500000002</v>
      </c>
      <c r="W228" s="54">
        <v>284878.94</v>
      </c>
      <c r="X228" s="54">
        <v>294104.90000000002</v>
      </c>
      <c r="Y228" s="54">
        <v>302325.12</v>
      </c>
      <c r="Z228" s="54">
        <v>315220.79499999998</v>
      </c>
      <c r="AA228" s="54">
        <v>323693.15999999997</v>
      </c>
      <c r="AB228" s="54">
        <v>332104.90500000003</v>
      </c>
    </row>
    <row r="229" spans="2:28" ht="15.75" x14ac:dyDescent="0.3">
      <c r="B229" s="7" t="s">
        <v>148</v>
      </c>
      <c r="C229" s="7" t="s">
        <v>174</v>
      </c>
      <c r="D229" s="54">
        <v>5375848.2149999999</v>
      </c>
      <c r="E229" s="54">
        <v>5438773.9550000001</v>
      </c>
      <c r="F229" s="54">
        <v>5977214.7999999998</v>
      </c>
      <c r="G229" s="54">
        <v>6318137.2249999996</v>
      </c>
      <c r="H229" s="54">
        <v>7663389.7850000001</v>
      </c>
      <c r="I229" s="54">
        <v>7929926.3650000002</v>
      </c>
      <c r="J229" s="54">
        <v>8590226.9600000009</v>
      </c>
      <c r="K229" s="54">
        <v>8949791.3350000009</v>
      </c>
      <c r="L229" s="54">
        <v>9472412.4149999991</v>
      </c>
      <c r="M229" s="54">
        <v>10110777.085000001</v>
      </c>
      <c r="N229" s="54">
        <v>12241181.125</v>
      </c>
      <c r="O229" s="54">
        <v>12553019.234999999</v>
      </c>
      <c r="P229" s="54">
        <v>12901521.359999999</v>
      </c>
      <c r="Q229" s="54">
        <v>13254369.244999999</v>
      </c>
      <c r="R229" s="54">
        <v>14433187.494999999</v>
      </c>
      <c r="S229" s="54">
        <v>14710825.355</v>
      </c>
      <c r="T229" s="54">
        <v>15200423.1</v>
      </c>
      <c r="U229" s="54">
        <v>15694827.66</v>
      </c>
      <c r="V229" s="54">
        <v>16232948.85</v>
      </c>
      <c r="W229" s="54">
        <v>16811269.210000001</v>
      </c>
      <c r="X229" s="54">
        <v>17147940.984999999</v>
      </c>
      <c r="Y229" s="54">
        <v>17405207.059999999</v>
      </c>
      <c r="Z229" s="54">
        <v>17711243.995000001</v>
      </c>
      <c r="AA229" s="54">
        <v>17865762.579999998</v>
      </c>
      <c r="AB229" s="54">
        <v>18067090.199999999</v>
      </c>
    </row>
    <row r="230" spans="2:28" ht="15.75" x14ac:dyDescent="0.3">
      <c r="B230" s="7" t="s">
        <v>148</v>
      </c>
      <c r="C230" s="7" t="s">
        <v>175</v>
      </c>
      <c r="D230" s="54">
        <v>867994.19499999995</v>
      </c>
      <c r="E230" s="54">
        <v>846443.29500000004</v>
      </c>
      <c r="F230" s="54">
        <v>854826.23499999999</v>
      </c>
      <c r="G230" s="54">
        <v>858254.69499999995</v>
      </c>
      <c r="H230" s="54">
        <v>1046598.665</v>
      </c>
      <c r="I230" s="54">
        <v>1238963.7250000001</v>
      </c>
      <c r="J230" s="54">
        <v>1489062.385</v>
      </c>
      <c r="K230" s="54">
        <v>1733348.7749999999</v>
      </c>
      <c r="L230" s="54">
        <v>1997541.875</v>
      </c>
      <c r="M230" s="54">
        <v>2080713.835</v>
      </c>
      <c r="N230" s="54">
        <v>2126566.7799999998</v>
      </c>
      <c r="O230" s="54">
        <v>2160259.62</v>
      </c>
      <c r="P230" s="54">
        <v>2200565.6800000002</v>
      </c>
      <c r="Q230" s="54">
        <v>2241681.7949999999</v>
      </c>
      <c r="R230" s="54">
        <v>2379054.0449999999</v>
      </c>
      <c r="S230" s="54">
        <v>2499780.4300000002</v>
      </c>
      <c r="T230" s="54">
        <v>2627282.5099999998</v>
      </c>
      <c r="U230" s="54">
        <v>2755248.31</v>
      </c>
      <c r="V230" s="54">
        <v>2892412.84</v>
      </c>
      <c r="W230" s="54">
        <v>2920975.93</v>
      </c>
      <c r="X230" s="54">
        <v>2959041.88</v>
      </c>
      <c r="Y230" s="54">
        <v>2987104.105</v>
      </c>
      <c r="Z230" s="54">
        <v>3024621.96</v>
      </c>
      <c r="AA230" s="54">
        <v>3030517.8450000002</v>
      </c>
      <c r="AB230" s="54">
        <v>3045282.89</v>
      </c>
    </row>
    <row r="231" spans="2:28" ht="15.75" x14ac:dyDescent="0.3">
      <c r="B231" s="7" t="s">
        <v>148</v>
      </c>
      <c r="C231" s="7" t="s">
        <v>176</v>
      </c>
      <c r="D231" s="54">
        <v>1006712.325</v>
      </c>
      <c r="E231" s="54">
        <v>1013304.525</v>
      </c>
      <c r="F231" s="54">
        <v>1022247.4350000001</v>
      </c>
      <c r="G231" s="54">
        <v>1026376.04</v>
      </c>
      <c r="H231" s="54">
        <v>1033226.1949999999</v>
      </c>
      <c r="I231" s="54">
        <v>1043764.68</v>
      </c>
      <c r="J231" s="54">
        <v>1127554.5600000001</v>
      </c>
      <c r="K231" s="54">
        <v>1208530.6599999999</v>
      </c>
      <c r="L231" s="54">
        <v>1312959.95</v>
      </c>
      <c r="M231" s="54">
        <v>1418549.865</v>
      </c>
      <c r="N231" s="54">
        <v>1472297.2350000001</v>
      </c>
      <c r="O231" s="54">
        <v>1521931.02</v>
      </c>
      <c r="P231" s="54">
        <v>1573186.52</v>
      </c>
      <c r="Q231" s="54">
        <v>1625027.43</v>
      </c>
      <c r="R231" s="54">
        <v>1679172.38</v>
      </c>
      <c r="S231" s="54">
        <v>1721126.22</v>
      </c>
      <c r="T231" s="54">
        <v>1767475.65</v>
      </c>
      <c r="U231" s="54">
        <v>1814983.88</v>
      </c>
      <c r="V231" s="54">
        <v>1866683.885</v>
      </c>
      <c r="W231" s="54">
        <v>1909653.3</v>
      </c>
      <c r="X231" s="54">
        <v>1958225.02</v>
      </c>
      <c r="Y231" s="54">
        <v>1992980.88</v>
      </c>
      <c r="Z231" s="54">
        <v>2032904.355</v>
      </c>
      <c r="AA231" s="54">
        <v>2045010.84</v>
      </c>
      <c r="AB231" s="54">
        <v>2062030</v>
      </c>
    </row>
  </sheetData>
  <mergeCells count="2">
    <mergeCell ref="B2:E2"/>
    <mergeCell ref="B3:N3"/>
  </mergeCells>
  <hyperlinks>
    <hyperlink ref="B1" location="Summary!A1" display="Back to summary" xr:uid="{3EB5FAAC-19F7-49C0-A147-3DEE8AFF99F1}"/>
  </hyperlinks>
  <pageMargins left="0.75" right="0.75" top="1" bottom="1" header="0.5" footer="0.5"/>
  <headerFooter>
    <oddHeader>&amp;C&amp;"Aptos"&amp;10&amp;KFF0000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54207-805B-46AB-A1B4-BA0303EF8493}">
  <sheetPr>
    <tabColor theme="2"/>
  </sheetPr>
  <dimension ref="B1:AB260"/>
  <sheetViews>
    <sheetView zoomScale="70" zoomScaleNormal="70" workbookViewId="0">
      <selection activeCell="B5" sqref="B5"/>
    </sheetView>
  </sheetViews>
  <sheetFormatPr defaultColWidth="9.140625" defaultRowHeight="15" x14ac:dyDescent="0.25"/>
  <cols>
    <col min="1" max="1" width="3" style="6" customWidth="1"/>
    <col min="2" max="2" width="39.7109375" style="6" customWidth="1"/>
    <col min="3" max="3" width="5.85546875" style="6" bestFit="1" customWidth="1"/>
    <col min="4" max="28" width="12.28515625" style="6" bestFit="1" customWidth="1"/>
    <col min="29" max="16384" width="9.140625" style="6"/>
  </cols>
  <sheetData>
    <row r="1" spans="2:28" ht="24.95" customHeight="1" x14ac:dyDescent="0.25">
      <c r="B1" s="46" t="s">
        <v>84</v>
      </c>
    </row>
    <row r="2" spans="2:28" ht="36" customHeight="1" thickBot="1" x14ac:dyDescent="0.3">
      <c r="B2" s="259" t="s">
        <v>32</v>
      </c>
      <c r="C2" s="260"/>
      <c r="D2" s="260"/>
      <c r="E2" s="260"/>
      <c r="F2" s="9"/>
      <c r="G2" s="9"/>
      <c r="H2" s="9"/>
      <c r="I2" s="9"/>
      <c r="J2" s="9"/>
    </row>
    <row r="3" spans="2:28" ht="28.5" customHeight="1" x14ac:dyDescent="0.25">
      <c r="B3" s="261" t="s">
        <v>184</v>
      </c>
      <c r="C3" s="262"/>
      <c r="D3" s="262"/>
      <c r="E3" s="262"/>
      <c r="F3" s="262"/>
      <c r="G3" s="262"/>
      <c r="H3" s="262"/>
      <c r="I3" s="262"/>
      <c r="J3" s="262"/>
      <c r="K3" s="262"/>
      <c r="L3" s="262"/>
      <c r="M3" s="262"/>
      <c r="N3" s="262"/>
    </row>
    <row r="4" spans="2:28" ht="18" customHeight="1" x14ac:dyDescent="0.25"/>
    <row r="5" spans="2:28" ht="18" customHeight="1" x14ac:dyDescent="0.25">
      <c r="B5" s="12" t="s">
        <v>185</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186</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4">
        <v>10</v>
      </c>
      <c r="E8" s="54">
        <v>10.17</v>
      </c>
      <c r="F8" s="54">
        <v>10.28</v>
      </c>
      <c r="G8" s="54">
        <v>10.44</v>
      </c>
      <c r="H8" s="54">
        <v>10.65</v>
      </c>
      <c r="I8" s="54">
        <v>10.73</v>
      </c>
      <c r="J8" s="54">
        <v>10.9</v>
      </c>
      <c r="K8" s="54">
        <v>11.05</v>
      </c>
      <c r="L8" s="54">
        <v>11.14</v>
      </c>
      <c r="M8" s="54">
        <v>11.22</v>
      </c>
      <c r="N8" s="54">
        <v>11.44</v>
      </c>
      <c r="O8" s="54">
        <v>11.71</v>
      </c>
      <c r="P8" s="54">
        <v>11.9</v>
      </c>
      <c r="Q8" s="54">
        <v>12.18</v>
      </c>
      <c r="R8" s="54">
        <v>12.37</v>
      </c>
      <c r="S8" s="54">
        <v>12.63</v>
      </c>
      <c r="T8" s="54">
        <v>12.96</v>
      </c>
      <c r="U8" s="54">
        <v>13.12</v>
      </c>
      <c r="V8" s="54">
        <v>13.25</v>
      </c>
      <c r="W8" s="54">
        <v>13.58</v>
      </c>
      <c r="X8" s="54">
        <v>13.93</v>
      </c>
      <c r="Y8" s="54">
        <v>14.15</v>
      </c>
      <c r="Z8" s="54">
        <v>14.47</v>
      </c>
      <c r="AA8" s="54">
        <v>14.79</v>
      </c>
      <c r="AB8" s="54">
        <v>15.29</v>
      </c>
    </row>
    <row r="9" spans="2:28" ht="15.75" x14ac:dyDescent="0.3">
      <c r="B9" s="7" t="s">
        <v>146</v>
      </c>
      <c r="C9" s="7" t="s">
        <v>154</v>
      </c>
      <c r="D9" s="54">
        <v>27.08</v>
      </c>
      <c r="E9" s="54">
        <v>27.14</v>
      </c>
      <c r="F9" s="54">
        <v>27.33</v>
      </c>
      <c r="G9" s="54">
        <v>27.52</v>
      </c>
      <c r="H9" s="54">
        <v>27.55</v>
      </c>
      <c r="I9" s="54">
        <v>27.86</v>
      </c>
      <c r="J9" s="54">
        <v>28.11</v>
      </c>
      <c r="K9" s="54">
        <v>28.23</v>
      </c>
      <c r="L9" s="54">
        <v>28.08</v>
      </c>
      <c r="M9" s="54">
        <v>27.93</v>
      </c>
      <c r="N9" s="54">
        <v>28.2</v>
      </c>
      <c r="O9" s="54">
        <v>28.56</v>
      </c>
      <c r="P9" s="54">
        <v>28.9</v>
      </c>
      <c r="Q9" s="54">
        <v>29.05</v>
      </c>
      <c r="R9" s="54">
        <v>29.46</v>
      </c>
      <c r="S9" s="54">
        <v>30.37</v>
      </c>
      <c r="T9" s="54">
        <v>30.94</v>
      </c>
      <c r="U9" s="54">
        <v>31.82</v>
      </c>
      <c r="V9" s="54">
        <v>32.64</v>
      </c>
      <c r="W9" s="54">
        <v>33.159999999999997</v>
      </c>
      <c r="X9" s="54">
        <v>34.6</v>
      </c>
      <c r="Y9" s="54">
        <v>36.049999999999997</v>
      </c>
      <c r="Z9" s="54">
        <v>37.770000000000003</v>
      </c>
      <c r="AA9" s="54">
        <v>39.35</v>
      </c>
      <c r="AB9" s="54">
        <v>41.18</v>
      </c>
    </row>
    <row r="10" spans="2:28" ht="15.75" x14ac:dyDescent="0.3">
      <c r="B10" s="7" t="s">
        <v>146</v>
      </c>
      <c r="C10" s="7" t="s">
        <v>155</v>
      </c>
      <c r="D10" s="54">
        <v>153.84</v>
      </c>
      <c r="E10" s="54">
        <v>156.28</v>
      </c>
      <c r="F10" s="54">
        <v>157.96</v>
      </c>
      <c r="G10" s="54">
        <v>157.88999999999999</v>
      </c>
      <c r="H10" s="54">
        <v>158.58000000000001</v>
      </c>
      <c r="I10" s="54">
        <v>161.31</v>
      </c>
      <c r="J10" s="54">
        <v>163.19</v>
      </c>
      <c r="K10" s="54">
        <v>165.31</v>
      </c>
      <c r="L10" s="54">
        <v>167.68</v>
      </c>
      <c r="M10" s="54">
        <v>169.38</v>
      </c>
      <c r="N10" s="54">
        <v>172.96</v>
      </c>
      <c r="O10" s="54">
        <v>175.3</v>
      </c>
      <c r="P10" s="54">
        <v>178.48</v>
      </c>
      <c r="Q10" s="54">
        <v>180.33</v>
      </c>
      <c r="R10" s="54">
        <v>184.49</v>
      </c>
      <c r="S10" s="54">
        <v>188.35</v>
      </c>
      <c r="T10" s="54">
        <v>191.79</v>
      </c>
      <c r="U10" s="54">
        <v>196.74</v>
      </c>
      <c r="V10" s="54">
        <v>202.18</v>
      </c>
      <c r="W10" s="54">
        <v>204.79</v>
      </c>
      <c r="X10" s="54">
        <v>211.25</v>
      </c>
      <c r="Y10" s="54">
        <v>218.45</v>
      </c>
      <c r="Z10" s="54">
        <v>227.97</v>
      </c>
      <c r="AA10" s="54">
        <v>236.62</v>
      </c>
      <c r="AB10" s="54">
        <v>245.51</v>
      </c>
    </row>
    <row r="11" spans="2:28" ht="15.75" x14ac:dyDescent="0.3">
      <c r="B11" s="7" t="s">
        <v>146</v>
      </c>
      <c r="C11" s="7" t="s">
        <v>156</v>
      </c>
      <c r="D11" s="54">
        <v>64.540000000000006</v>
      </c>
      <c r="E11" s="54">
        <v>65.38</v>
      </c>
      <c r="F11" s="54">
        <v>65.680000000000007</v>
      </c>
      <c r="G11" s="54">
        <v>66.680000000000007</v>
      </c>
      <c r="H11" s="54">
        <v>67.81</v>
      </c>
      <c r="I11" s="54">
        <v>68.97</v>
      </c>
      <c r="J11" s="54">
        <v>70.14</v>
      </c>
      <c r="K11" s="54">
        <v>70.5</v>
      </c>
      <c r="L11" s="54">
        <v>71.650000000000006</v>
      </c>
      <c r="M11" s="54">
        <v>72.73</v>
      </c>
      <c r="N11" s="54">
        <v>74.25</v>
      </c>
      <c r="O11" s="54">
        <v>76.39</v>
      </c>
      <c r="P11" s="54">
        <v>78.260000000000005</v>
      </c>
      <c r="Q11" s="54">
        <v>79.86</v>
      </c>
      <c r="R11" s="54">
        <v>82.51</v>
      </c>
      <c r="S11" s="54">
        <v>84.18</v>
      </c>
      <c r="T11" s="54">
        <v>86.23</v>
      </c>
      <c r="U11" s="54">
        <v>88.21</v>
      </c>
      <c r="V11" s="54">
        <v>91.15</v>
      </c>
      <c r="W11" s="54">
        <v>94.3</v>
      </c>
      <c r="X11" s="54">
        <v>96.74</v>
      </c>
      <c r="Y11" s="54">
        <v>100.58</v>
      </c>
      <c r="Z11" s="54">
        <v>104.16</v>
      </c>
      <c r="AA11" s="54">
        <v>107.65</v>
      </c>
      <c r="AB11" s="54">
        <v>110.29</v>
      </c>
    </row>
    <row r="12" spans="2:28" ht="15.75" x14ac:dyDescent="0.3">
      <c r="B12" s="7" t="s">
        <v>146</v>
      </c>
      <c r="C12" s="7" t="s">
        <v>157</v>
      </c>
      <c r="D12" s="54">
        <v>8.84</v>
      </c>
      <c r="E12" s="54">
        <v>8.9700000000000006</v>
      </c>
      <c r="F12" s="54">
        <v>8.99</v>
      </c>
      <c r="G12" s="54">
        <v>9.08</v>
      </c>
      <c r="H12" s="54">
        <v>9.15</v>
      </c>
      <c r="I12" s="54">
        <v>9.25</v>
      </c>
      <c r="J12" s="54">
        <v>9.3699999999999992</v>
      </c>
      <c r="K12" s="54">
        <v>9.39</v>
      </c>
      <c r="L12" s="54">
        <v>9.51</v>
      </c>
      <c r="M12" s="54">
        <v>9.5500000000000007</v>
      </c>
      <c r="N12" s="54">
        <v>9.66</v>
      </c>
      <c r="O12" s="54">
        <v>9.81</v>
      </c>
      <c r="P12" s="54">
        <v>9.9700000000000006</v>
      </c>
      <c r="Q12" s="54">
        <v>10</v>
      </c>
      <c r="R12" s="54">
        <v>10.02</v>
      </c>
      <c r="S12" s="54">
        <v>10.16</v>
      </c>
      <c r="T12" s="54">
        <v>10.28</v>
      </c>
      <c r="U12" s="54">
        <v>10.4</v>
      </c>
      <c r="V12" s="54">
        <v>10.56</v>
      </c>
      <c r="W12" s="54">
        <v>10.7</v>
      </c>
      <c r="X12" s="54">
        <v>10.84</v>
      </c>
      <c r="Y12" s="54">
        <v>11.05</v>
      </c>
      <c r="Z12" s="54">
        <v>11.14</v>
      </c>
      <c r="AA12" s="54">
        <v>11.32</v>
      </c>
      <c r="AB12" s="54">
        <v>11.49</v>
      </c>
    </row>
    <row r="13" spans="2:28" ht="15.75" x14ac:dyDescent="0.3">
      <c r="B13" s="7" t="s">
        <v>146</v>
      </c>
      <c r="C13" s="7" t="s">
        <v>158</v>
      </c>
      <c r="D13" s="54">
        <v>11.44</v>
      </c>
      <c r="E13" s="54">
        <v>11.5</v>
      </c>
      <c r="F13" s="54">
        <v>11.56</v>
      </c>
      <c r="G13" s="54">
        <v>11.68</v>
      </c>
      <c r="H13" s="54">
        <v>11.74</v>
      </c>
      <c r="I13" s="54">
        <v>11.81</v>
      </c>
      <c r="J13" s="54">
        <v>11.79</v>
      </c>
      <c r="K13" s="54">
        <v>11.81</v>
      </c>
      <c r="L13" s="54">
        <v>11.85</v>
      </c>
      <c r="M13" s="54">
        <v>11.89</v>
      </c>
      <c r="N13" s="54">
        <v>12.08</v>
      </c>
      <c r="O13" s="54">
        <v>12.15</v>
      </c>
      <c r="P13" s="54">
        <v>12.27</v>
      </c>
      <c r="Q13" s="54">
        <v>12.43</v>
      </c>
      <c r="R13" s="54">
        <v>12.65</v>
      </c>
      <c r="S13" s="54">
        <v>12.92</v>
      </c>
      <c r="T13" s="54">
        <v>13.38</v>
      </c>
      <c r="U13" s="54">
        <v>13.64</v>
      </c>
      <c r="V13" s="54">
        <v>14.11</v>
      </c>
      <c r="W13" s="54">
        <v>14.49</v>
      </c>
      <c r="X13" s="54">
        <v>15.21</v>
      </c>
      <c r="Y13" s="54">
        <v>16.02</v>
      </c>
      <c r="Z13" s="54">
        <v>16.79</v>
      </c>
      <c r="AA13" s="54">
        <v>17.5</v>
      </c>
      <c r="AB13" s="54">
        <v>18.149999999999999</v>
      </c>
    </row>
    <row r="14" spans="2:28" ht="15.75" x14ac:dyDescent="0.3">
      <c r="B14" s="7" t="s">
        <v>146</v>
      </c>
      <c r="C14" s="7" t="s">
        <v>159</v>
      </c>
      <c r="D14" s="54">
        <v>221.44</v>
      </c>
      <c r="E14" s="54">
        <v>224.38</v>
      </c>
      <c r="F14" s="54">
        <v>225.38</v>
      </c>
      <c r="G14" s="54">
        <v>225.51</v>
      </c>
      <c r="H14" s="54">
        <v>228.18</v>
      </c>
      <c r="I14" s="54">
        <v>231.22</v>
      </c>
      <c r="J14" s="54">
        <v>232.83</v>
      </c>
      <c r="K14" s="54">
        <v>233.12</v>
      </c>
      <c r="L14" s="54">
        <v>235.84</v>
      </c>
      <c r="M14" s="54">
        <v>239.24</v>
      </c>
      <c r="N14" s="54">
        <v>244.46</v>
      </c>
      <c r="O14" s="54">
        <v>249.65</v>
      </c>
      <c r="P14" s="54">
        <v>255.4</v>
      </c>
      <c r="Q14" s="54">
        <v>261.08</v>
      </c>
      <c r="R14" s="54">
        <v>268.02</v>
      </c>
      <c r="S14" s="54">
        <v>274.48</v>
      </c>
      <c r="T14" s="54">
        <v>279.81</v>
      </c>
      <c r="U14" s="54">
        <v>288.73</v>
      </c>
      <c r="V14" s="54">
        <v>295.12</v>
      </c>
      <c r="W14" s="54">
        <v>305.51</v>
      </c>
      <c r="X14" s="54">
        <v>318.95</v>
      </c>
      <c r="Y14" s="54">
        <v>330.74</v>
      </c>
      <c r="Z14" s="54">
        <v>340.19</v>
      </c>
      <c r="AA14" s="54">
        <v>351.17</v>
      </c>
      <c r="AB14" s="54">
        <v>361.75</v>
      </c>
    </row>
    <row r="15" spans="2:28" ht="15.75" x14ac:dyDescent="0.3">
      <c r="B15" s="7" t="s">
        <v>146</v>
      </c>
      <c r="C15" s="7" t="s">
        <v>160</v>
      </c>
      <c r="D15" s="54">
        <v>53.03</v>
      </c>
      <c r="E15" s="54">
        <v>53.73</v>
      </c>
      <c r="F15" s="54">
        <v>54.48</v>
      </c>
      <c r="G15" s="54">
        <v>54.75</v>
      </c>
      <c r="H15" s="54">
        <v>55.2</v>
      </c>
      <c r="I15" s="54">
        <v>56</v>
      </c>
      <c r="J15" s="54">
        <v>56.32</v>
      </c>
      <c r="K15" s="54">
        <v>57.4</v>
      </c>
      <c r="L15" s="54">
        <v>58.37</v>
      </c>
      <c r="M15" s="54">
        <v>59.56</v>
      </c>
      <c r="N15" s="54">
        <v>60.8</v>
      </c>
      <c r="O15" s="54">
        <v>62.39</v>
      </c>
      <c r="P15" s="54">
        <v>64.05</v>
      </c>
      <c r="Q15" s="54">
        <v>65.92</v>
      </c>
      <c r="R15" s="54">
        <v>68.28</v>
      </c>
      <c r="S15" s="54">
        <v>70.680000000000007</v>
      </c>
      <c r="T15" s="54">
        <v>73.010000000000005</v>
      </c>
      <c r="U15" s="54">
        <v>74.69</v>
      </c>
      <c r="V15" s="54">
        <v>77.41</v>
      </c>
      <c r="W15" s="54">
        <v>79.97</v>
      </c>
      <c r="X15" s="54">
        <v>83.01</v>
      </c>
      <c r="Y15" s="54">
        <v>85.85</v>
      </c>
      <c r="Z15" s="54">
        <v>89.31</v>
      </c>
      <c r="AA15" s="54">
        <v>92.51</v>
      </c>
      <c r="AB15" s="54">
        <v>94.64</v>
      </c>
    </row>
    <row r="16" spans="2:28" ht="15.75" x14ac:dyDescent="0.3">
      <c r="B16" s="7" t="s">
        <v>146</v>
      </c>
      <c r="C16" s="7" t="s">
        <v>161</v>
      </c>
      <c r="D16" s="54">
        <v>132.19999999999999</v>
      </c>
      <c r="E16" s="54">
        <v>134.16</v>
      </c>
      <c r="F16" s="54">
        <v>136.77000000000001</v>
      </c>
      <c r="G16" s="54">
        <v>138.86000000000001</v>
      </c>
      <c r="H16" s="54">
        <v>141.47</v>
      </c>
      <c r="I16" s="54">
        <v>144.27000000000001</v>
      </c>
      <c r="J16" s="54">
        <v>146.68</v>
      </c>
      <c r="K16" s="54">
        <v>149.88999999999999</v>
      </c>
      <c r="L16" s="54">
        <v>151.72999999999999</v>
      </c>
      <c r="M16" s="54">
        <v>154.22</v>
      </c>
      <c r="N16" s="54">
        <v>157.31</v>
      </c>
      <c r="O16" s="54">
        <v>160.91999999999999</v>
      </c>
      <c r="P16" s="54">
        <v>164.06</v>
      </c>
      <c r="Q16" s="54">
        <v>166.78</v>
      </c>
      <c r="R16" s="54">
        <v>170.32</v>
      </c>
      <c r="S16" s="54">
        <v>174.07</v>
      </c>
      <c r="T16" s="54">
        <v>179.1</v>
      </c>
      <c r="U16" s="54">
        <v>181.91</v>
      </c>
      <c r="V16" s="54">
        <v>185.21</v>
      </c>
      <c r="W16" s="54">
        <v>190.03</v>
      </c>
      <c r="X16" s="54">
        <v>193.76</v>
      </c>
      <c r="Y16" s="54">
        <v>198.57</v>
      </c>
      <c r="Z16" s="54">
        <v>204.7</v>
      </c>
      <c r="AA16" s="54">
        <v>210.47</v>
      </c>
      <c r="AB16" s="54">
        <v>214.48</v>
      </c>
    </row>
    <row r="17" spans="2:28" ht="15.75" x14ac:dyDescent="0.3">
      <c r="B17" s="7" t="s">
        <v>146</v>
      </c>
      <c r="C17" s="7" t="s">
        <v>162</v>
      </c>
      <c r="D17" s="54">
        <v>11.96</v>
      </c>
      <c r="E17" s="54">
        <v>11.97</v>
      </c>
      <c r="F17" s="54">
        <v>12.08</v>
      </c>
      <c r="G17" s="54">
        <v>12.2</v>
      </c>
      <c r="H17" s="54">
        <v>12.3</v>
      </c>
      <c r="I17" s="54">
        <v>12.48</v>
      </c>
      <c r="J17" s="54">
        <v>12.57</v>
      </c>
      <c r="K17" s="54">
        <v>12.73</v>
      </c>
      <c r="L17" s="54">
        <v>12.78</v>
      </c>
      <c r="M17" s="54">
        <v>12.98</v>
      </c>
      <c r="N17" s="54">
        <v>13.15</v>
      </c>
      <c r="O17" s="54">
        <v>13.4</v>
      </c>
      <c r="P17" s="54">
        <v>13.42</v>
      </c>
      <c r="Q17" s="54">
        <v>13.62</v>
      </c>
      <c r="R17" s="54">
        <v>13.68</v>
      </c>
      <c r="S17" s="54">
        <v>14.09</v>
      </c>
      <c r="T17" s="54">
        <v>14.44</v>
      </c>
      <c r="U17" s="54">
        <v>14.74</v>
      </c>
      <c r="V17" s="54">
        <v>15</v>
      </c>
      <c r="W17" s="54">
        <v>15.45</v>
      </c>
      <c r="X17" s="54">
        <v>16.14</v>
      </c>
      <c r="Y17" s="54">
        <v>16.88</v>
      </c>
      <c r="Z17" s="54">
        <v>17.63</v>
      </c>
      <c r="AA17" s="54">
        <v>18.260000000000002</v>
      </c>
      <c r="AB17" s="54">
        <v>18.89</v>
      </c>
    </row>
    <row r="18" spans="2:28" ht="15.75" x14ac:dyDescent="0.3">
      <c r="B18" s="7" t="s">
        <v>146</v>
      </c>
      <c r="C18" s="7" t="s">
        <v>163</v>
      </c>
      <c r="D18" s="54">
        <v>68.400000000000006</v>
      </c>
      <c r="E18" s="54">
        <v>69.400000000000006</v>
      </c>
      <c r="F18" s="54">
        <v>70.5</v>
      </c>
      <c r="G18" s="54">
        <v>71.66</v>
      </c>
      <c r="H18" s="54">
        <v>72.239999999999995</v>
      </c>
      <c r="I18" s="54">
        <v>73.2</v>
      </c>
      <c r="J18" s="54">
        <v>74.37</v>
      </c>
      <c r="K18" s="54">
        <v>75.36</v>
      </c>
      <c r="L18" s="54">
        <v>76.319999999999993</v>
      </c>
      <c r="M18" s="54">
        <v>77.53</v>
      </c>
      <c r="N18" s="54">
        <v>79.900000000000006</v>
      </c>
      <c r="O18" s="54">
        <v>81.87</v>
      </c>
      <c r="P18" s="54">
        <v>84.12</v>
      </c>
      <c r="Q18" s="54">
        <v>85.57</v>
      </c>
      <c r="R18" s="54">
        <v>86.99</v>
      </c>
      <c r="S18" s="54">
        <v>89.29</v>
      </c>
      <c r="T18" s="54">
        <v>91.7</v>
      </c>
      <c r="U18" s="54">
        <v>93.94</v>
      </c>
      <c r="V18" s="54">
        <v>96.34</v>
      </c>
      <c r="W18" s="54">
        <v>98.67</v>
      </c>
      <c r="X18" s="54">
        <v>100.99</v>
      </c>
      <c r="Y18" s="54">
        <v>103.72</v>
      </c>
      <c r="Z18" s="54">
        <v>107.16</v>
      </c>
      <c r="AA18" s="54">
        <v>109.64</v>
      </c>
      <c r="AB18" s="54">
        <v>113.24</v>
      </c>
    </row>
    <row r="19" spans="2:28" ht="15.75" x14ac:dyDescent="0.3">
      <c r="B19" s="7" t="s">
        <v>146</v>
      </c>
      <c r="C19" s="7" t="s">
        <v>164</v>
      </c>
      <c r="D19" s="54">
        <v>121.34</v>
      </c>
      <c r="E19" s="54">
        <v>122.83</v>
      </c>
      <c r="F19" s="54">
        <v>123.24</v>
      </c>
      <c r="G19" s="54">
        <v>124.5</v>
      </c>
      <c r="H19" s="54">
        <v>125.57</v>
      </c>
      <c r="I19" s="54">
        <v>127.03</v>
      </c>
      <c r="J19" s="54">
        <v>128.81</v>
      </c>
      <c r="K19" s="54">
        <v>130.44</v>
      </c>
      <c r="L19" s="54">
        <v>131.44</v>
      </c>
      <c r="M19" s="54">
        <v>132.65</v>
      </c>
      <c r="N19" s="54">
        <v>136.59</v>
      </c>
      <c r="O19" s="54">
        <v>140.53</v>
      </c>
      <c r="P19" s="54">
        <v>145.99</v>
      </c>
      <c r="Q19" s="54">
        <v>150.15</v>
      </c>
      <c r="R19" s="54">
        <v>154.44999999999999</v>
      </c>
      <c r="S19" s="54">
        <v>159.01</v>
      </c>
      <c r="T19" s="54">
        <v>164.47</v>
      </c>
      <c r="U19" s="54">
        <v>170.75</v>
      </c>
      <c r="V19" s="54">
        <v>175.67</v>
      </c>
      <c r="W19" s="54">
        <v>181.52</v>
      </c>
      <c r="X19" s="54">
        <v>188.44</v>
      </c>
      <c r="Y19" s="54">
        <v>195.27</v>
      </c>
      <c r="Z19" s="54">
        <v>203.89</v>
      </c>
      <c r="AA19" s="54">
        <v>211.02</v>
      </c>
      <c r="AB19" s="54">
        <v>218.14</v>
      </c>
    </row>
    <row r="20" spans="2:28" ht="15.75" x14ac:dyDescent="0.3">
      <c r="B20" s="7" t="s">
        <v>146</v>
      </c>
      <c r="C20" s="7" t="s">
        <v>165</v>
      </c>
      <c r="D20" s="54">
        <v>155.05000000000001</v>
      </c>
      <c r="E20" s="54">
        <v>158.41999999999999</v>
      </c>
      <c r="F20" s="54">
        <v>161.36000000000001</v>
      </c>
      <c r="G20" s="54">
        <v>162.72</v>
      </c>
      <c r="H20" s="54">
        <v>164.42</v>
      </c>
      <c r="I20" s="54">
        <v>166.92</v>
      </c>
      <c r="J20" s="54">
        <v>170.01</v>
      </c>
      <c r="K20" s="54">
        <v>172.49</v>
      </c>
      <c r="L20" s="54">
        <v>174.83</v>
      </c>
      <c r="M20" s="54">
        <v>177.22</v>
      </c>
      <c r="N20" s="54">
        <v>182.06</v>
      </c>
      <c r="O20" s="54">
        <v>186.27</v>
      </c>
      <c r="P20" s="54">
        <v>191.98</v>
      </c>
      <c r="Q20" s="54">
        <v>195.82</v>
      </c>
      <c r="R20" s="54">
        <v>201.43</v>
      </c>
      <c r="S20" s="54">
        <v>206.5</v>
      </c>
      <c r="T20" s="54">
        <v>210.64</v>
      </c>
      <c r="U20" s="54">
        <v>216.19</v>
      </c>
      <c r="V20" s="54">
        <v>219.74</v>
      </c>
      <c r="W20" s="54">
        <v>226.45</v>
      </c>
      <c r="X20" s="54">
        <v>232.43</v>
      </c>
      <c r="Y20" s="54">
        <v>237.67</v>
      </c>
      <c r="Z20" s="54">
        <v>245.95</v>
      </c>
      <c r="AA20" s="54">
        <v>252.54</v>
      </c>
      <c r="AB20" s="54">
        <v>259.23</v>
      </c>
    </row>
    <row r="21" spans="2:28" ht="15.75" x14ac:dyDescent="0.3">
      <c r="B21" s="7" t="s">
        <v>146</v>
      </c>
      <c r="C21" s="7" t="s">
        <v>166</v>
      </c>
      <c r="D21" s="54">
        <v>215.07</v>
      </c>
      <c r="E21" s="54">
        <v>217.89</v>
      </c>
      <c r="F21" s="54">
        <v>220.39</v>
      </c>
      <c r="G21" s="54">
        <v>224.22</v>
      </c>
      <c r="H21" s="54">
        <v>224.99</v>
      </c>
      <c r="I21" s="54">
        <v>228</v>
      </c>
      <c r="J21" s="54">
        <v>232.71</v>
      </c>
      <c r="K21" s="54">
        <v>234.15</v>
      </c>
      <c r="L21" s="54">
        <v>236.91</v>
      </c>
      <c r="M21" s="54">
        <v>238.49</v>
      </c>
      <c r="N21" s="54">
        <v>243.68</v>
      </c>
      <c r="O21" s="54">
        <v>245.39</v>
      </c>
      <c r="P21" s="54">
        <v>249.76</v>
      </c>
      <c r="Q21" s="54">
        <v>251.73</v>
      </c>
      <c r="R21" s="54">
        <v>257.02999999999997</v>
      </c>
      <c r="S21" s="54">
        <v>261.74</v>
      </c>
      <c r="T21" s="54">
        <v>266.08999999999997</v>
      </c>
      <c r="U21" s="54">
        <v>270.81</v>
      </c>
      <c r="V21" s="54">
        <v>276.16000000000003</v>
      </c>
      <c r="W21" s="54">
        <v>282.8</v>
      </c>
      <c r="X21" s="54">
        <v>294.47000000000003</v>
      </c>
      <c r="Y21" s="54">
        <v>301.52</v>
      </c>
      <c r="Z21" s="54">
        <v>308.60000000000002</v>
      </c>
      <c r="AA21" s="54">
        <v>318.08999999999997</v>
      </c>
      <c r="AB21" s="54">
        <v>325.06</v>
      </c>
    </row>
    <row r="22" spans="2:28" ht="15.75" x14ac:dyDescent="0.3">
      <c r="B22" s="7" t="s">
        <v>146</v>
      </c>
      <c r="C22" s="7" t="s">
        <v>167</v>
      </c>
      <c r="D22" s="54">
        <v>0.66</v>
      </c>
      <c r="E22" s="54">
        <v>0.67</v>
      </c>
      <c r="F22" s="54">
        <v>0.66</v>
      </c>
      <c r="G22" s="54">
        <v>0.67</v>
      </c>
      <c r="H22" s="54">
        <v>0.68</v>
      </c>
      <c r="I22" s="54">
        <v>0.68</v>
      </c>
      <c r="J22" s="54">
        <v>0.68</v>
      </c>
      <c r="K22" s="54">
        <v>0.68</v>
      </c>
      <c r="L22" s="54">
        <v>0.69</v>
      </c>
      <c r="M22" s="54">
        <v>0.69</v>
      </c>
      <c r="N22" s="54">
        <v>0.7</v>
      </c>
      <c r="O22" s="54">
        <v>0.71</v>
      </c>
      <c r="P22" s="54">
        <v>0.71</v>
      </c>
      <c r="Q22" s="54">
        <v>0.72</v>
      </c>
      <c r="R22" s="54">
        <v>0.73</v>
      </c>
      <c r="S22" s="54">
        <v>0.75</v>
      </c>
      <c r="T22" s="54">
        <v>0.77</v>
      </c>
      <c r="U22" s="54">
        <v>0.8</v>
      </c>
      <c r="V22" s="54">
        <v>0.81</v>
      </c>
      <c r="W22" s="54">
        <v>0.83</v>
      </c>
      <c r="X22" s="54">
        <v>0.87</v>
      </c>
      <c r="Y22" s="54">
        <v>0.91</v>
      </c>
      <c r="Z22" s="54">
        <v>0.95</v>
      </c>
      <c r="AA22" s="54">
        <v>0.99</v>
      </c>
      <c r="AB22" s="54">
        <v>1.03</v>
      </c>
    </row>
    <row r="23" spans="2:28" ht="15.75" x14ac:dyDescent="0.3">
      <c r="B23" s="7" t="s">
        <v>146</v>
      </c>
      <c r="C23" s="7" t="s">
        <v>168</v>
      </c>
      <c r="D23" s="54">
        <v>59.22</v>
      </c>
      <c r="E23" s="54">
        <v>60.42</v>
      </c>
      <c r="F23" s="54">
        <v>60.92</v>
      </c>
      <c r="G23" s="54">
        <v>61.15</v>
      </c>
      <c r="H23" s="54">
        <v>61.48</v>
      </c>
      <c r="I23" s="54">
        <v>62.1</v>
      </c>
      <c r="J23" s="54">
        <v>63.4</v>
      </c>
      <c r="K23" s="54">
        <v>64.319999999999993</v>
      </c>
      <c r="L23" s="54">
        <v>65.12</v>
      </c>
      <c r="M23" s="54">
        <v>66.209999999999994</v>
      </c>
      <c r="N23" s="54">
        <v>67.56</v>
      </c>
      <c r="O23" s="54">
        <v>69.150000000000006</v>
      </c>
      <c r="P23" s="54">
        <v>70.42</v>
      </c>
      <c r="Q23" s="54">
        <v>71.290000000000006</v>
      </c>
      <c r="R23" s="54">
        <v>72.61</v>
      </c>
      <c r="S23" s="54">
        <v>74.790000000000006</v>
      </c>
      <c r="T23" s="54">
        <v>76.77</v>
      </c>
      <c r="U23" s="54">
        <v>78.09</v>
      </c>
      <c r="V23" s="54">
        <v>80.2</v>
      </c>
      <c r="W23" s="54">
        <v>82.1</v>
      </c>
      <c r="X23" s="54">
        <v>84.5</v>
      </c>
      <c r="Y23" s="54">
        <v>87.4</v>
      </c>
      <c r="Z23" s="54">
        <v>90.65</v>
      </c>
      <c r="AA23" s="54">
        <v>93.09</v>
      </c>
      <c r="AB23" s="54">
        <v>96.09</v>
      </c>
    </row>
    <row r="24" spans="2:28" ht="15.75" x14ac:dyDescent="0.3">
      <c r="B24" s="7" t="s">
        <v>146</v>
      </c>
      <c r="C24" s="7" t="s">
        <v>169</v>
      </c>
      <c r="D24" s="54">
        <v>18.260000000000002</v>
      </c>
      <c r="E24" s="54">
        <v>18.59</v>
      </c>
      <c r="F24" s="54">
        <v>18.899999999999999</v>
      </c>
      <c r="G24" s="54">
        <v>19.03</v>
      </c>
      <c r="H24" s="54">
        <v>19.09</v>
      </c>
      <c r="I24" s="54">
        <v>19.16</v>
      </c>
      <c r="J24" s="54">
        <v>19.329999999999998</v>
      </c>
      <c r="K24" s="54">
        <v>19.37</v>
      </c>
      <c r="L24" s="54">
        <v>19.64</v>
      </c>
      <c r="M24" s="54">
        <v>19.79</v>
      </c>
      <c r="N24" s="54">
        <v>20.36</v>
      </c>
      <c r="O24" s="54">
        <v>20.78</v>
      </c>
      <c r="P24" s="54">
        <v>21.33</v>
      </c>
      <c r="Q24" s="54">
        <v>21.64</v>
      </c>
      <c r="R24" s="54">
        <v>22.27</v>
      </c>
      <c r="S24" s="54">
        <v>22.82</v>
      </c>
      <c r="T24" s="54">
        <v>23.53</v>
      </c>
      <c r="U24" s="54">
        <v>24.28</v>
      </c>
      <c r="V24" s="54">
        <v>24.73</v>
      </c>
      <c r="W24" s="54">
        <v>25.37</v>
      </c>
      <c r="X24" s="54">
        <v>26.47</v>
      </c>
      <c r="Y24" s="54">
        <v>27.3</v>
      </c>
      <c r="Z24" s="54">
        <v>28.2</v>
      </c>
      <c r="AA24" s="54">
        <v>29.01</v>
      </c>
      <c r="AB24" s="54">
        <v>29.96</v>
      </c>
    </row>
    <row r="25" spans="2:28" ht="15.75" x14ac:dyDescent="0.3">
      <c r="B25" s="7" t="s">
        <v>146</v>
      </c>
      <c r="C25" s="7" t="s">
        <v>170</v>
      </c>
      <c r="D25" s="54">
        <v>4.2</v>
      </c>
      <c r="E25" s="54">
        <v>4.2300000000000004</v>
      </c>
      <c r="F25" s="54">
        <v>4.21</v>
      </c>
      <c r="G25" s="54">
        <v>4.24</v>
      </c>
      <c r="H25" s="54">
        <v>4.29</v>
      </c>
      <c r="I25" s="54">
        <v>4.2699999999999996</v>
      </c>
      <c r="J25" s="54">
        <v>4.28</v>
      </c>
      <c r="K25" s="54">
        <v>4.29</v>
      </c>
      <c r="L25" s="54">
        <v>4.3</v>
      </c>
      <c r="M25" s="54">
        <v>4.29</v>
      </c>
      <c r="N25" s="54">
        <v>4.34</v>
      </c>
      <c r="O25" s="54">
        <v>4.3899999999999997</v>
      </c>
      <c r="P25" s="54">
        <v>4.43</v>
      </c>
      <c r="Q25" s="54">
        <v>4.41</v>
      </c>
      <c r="R25" s="54">
        <v>4.43</v>
      </c>
      <c r="S25" s="54">
        <v>4.4800000000000004</v>
      </c>
      <c r="T25" s="54">
        <v>4.51</v>
      </c>
      <c r="U25" s="54">
        <v>4.5199999999999996</v>
      </c>
      <c r="V25" s="54">
        <v>4.55</v>
      </c>
      <c r="W25" s="54">
        <v>4.5599999999999996</v>
      </c>
      <c r="X25" s="54">
        <v>4.62</v>
      </c>
      <c r="Y25" s="54">
        <v>4.67</v>
      </c>
      <c r="Z25" s="54">
        <v>4.67</v>
      </c>
      <c r="AA25" s="54">
        <v>4.72</v>
      </c>
      <c r="AB25" s="54">
        <v>4.74</v>
      </c>
    </row>
    <row r="26" spans="2:28" ht="15.75" x14ac:dyDescent="0.3">
      <c r="B26" s="7" t="s">
        <v>146</v>
      </c>
      <c r="C26" s="7" t="s">
        <v>171</v>
      </c>
      <c r="D26" s="54">
        <v>10.1</v>
      </c>
      <c r="E26" s="54">
        <v>10.24</v>
      </c>
      <c r="F26" s="54">
        <v>10.31</v>
      </c>
      <c r="G26" s="54">
        <v>10.4</v>
      </c>
      <c r="H26" s="54">
        <v>10.45</v>
      </c>
      <c r="I26" s="54">
        <v>10.68</v>
      </c>
      <c r="J26" s="54">
        <v>10.72</v>
      </c>
      <c r="K26" s="54">
        <v>10.91</v>
      </c>
      <c r="L26" s="54">
        <v>10.97</v>
      </c>
      <c r="M26" s="54">
        <v>11.12</v>
      </c>
      <c r="N26" s="54">
        <v>11.47</v>
      </c>
      <c r="O26" s="54">
        <v>11.81</v>
      </c>
      <c r="P26" s="54">
        <v>12.21</v>
      </c>
      <c r="Q26" s="54">
        <v>12.55</v>
      </c>
      <c r="R26" s="54">
        <v>13.06</v>
      </c>
      <c r="S26" s="54">
        <v>13.55</v>
      </c>
      <c r="T26" s="54">
        <v>14.08</v>
      </c>
      <c r="U26" s="54">
        <v>14.59</v>
      </c>
      <c r="V26" s="54">
        <v>15.09</v>
      </c>
      <c r="W26" s="54">
        <v>15.59</v>
      </c>
      <c r="X26" s="54">
        <v>16.05</v>
      </c>
      <c r="Y26" s="54">
        <v>16.600000000000001</v>
      </c>
      <c r="Z26" s="54">
        <v>17.190000000000001</v>
      </c>
      <c r="AA26" s="54">
        <v>17.809999999999999</v>
      </c>
      <c r="AB26" s="54">
        <v>18.399999999999999</v>
      </c>
    </row>
    <row r="27" spans="2:28" ht="15.75" x14ac:dyDescent="0.3">
      <c r="B27" s="7" t="s">
        <v>146</v>
      </c>
      <c r="C27" s="7" t="s">
        <v>172</v>
      </c>
      <c r="D27" s="54">
        <v>93.64</v>
      </c>
      <c r="E27" s="54">
        <v>94.94</v>
      </c>
      <c r="F27" s="54">
        <v>95.55</v>
      </c>
      <c r="G27" s="54">
        <v>96.98</v>
      </c>
      <c r="H27" s="54">
        <v>98.08</v>
      </c>
      <c r="I27" s="54">
        <v>97.9</v>
      </c>
      <c r="J27" s="54">
        <v>99</v>
      </c>
      <c r="K27" s="54">
        <v>98.75</v>
      </c>
      <c r="L27" s="54">
        <v>99.47</v>
      </c>
      <c r="M27" s="54">
        <v>99.51</v>
      </c>
      <c r="N27" s="54">
        <v>101.4</v>
      </c>
      <c r="O27" s="54">
        <v>102.41</v>
      </c>
      <c r="P27" s="54">
        <v>103.44</v>
      </c>
      <c r="Q27" s="54">
        <v>104.81</v>
      </c>
      <c r="R27" s="54">
        <v>105.77</v>
      </c>
      <c r="S27" s="54">
        <v>108.8</v>
      </c>
      <c r="T27" s="54">
        <v>112.09</v>
      </c>
      <c r="U27" s="54">
        <v>114.3</v>
      </c>
      <c r="V27" s="54">
        <v>116.26</v>
      </c>
      <c r="W27" s="54">
        <v>119.01</v>
      </c>
      <c r="X27" s="54">
        <v>124.95</v>
      </c>
      <c r="Y27" s="54">
        <v>129.53</v>
      </c>
      <c r="Z27" s="54">
        <v>134.21</v>
      </c>
      <c r="AA27" s="54">
        <v>138.47</v>
      </c>
      <c r="AB27" s="54">
        <v>143.05000000000001</v>
      </c>
    </row>
    <row r="28" spans="2:28" ht="15.75" x14ac:dyDescent="0.3">
      <c r="B28" s="7" t="s">
        <v>146</v>
      </c>
      <c r="C28" s="7" t="s">
        <v>173</v>
      </c>
      <c r="D28" s="54">
        <v>3.58</v>
      </c>
      <c r="E28" s="54">
        <v>3.58</v>
      </c>
      <c r="F28" s="54">
        <v>3.61</v>
      </c>
      <c r="G28" s="54">
        <v>3.66</v>
      </c>
      <c r="H28" s="54">
        <v>3.72</v>
      </c>
      <c r="I28" s="54">
        <v>3.76</v>
      </c>
      <c r="J28" s="54">
        <v>3.81</v>
      </c>
      <c r="K28" s="54">
        <v>3.85</v>
      </c>
      <c r="L28" s="54">
        <v>3.86</v>
      </c>
      <c r="M28" s="54">
        <v>3.9</v>
      </c>
      <c r="N28" s="54">
        <v>4.05</v>
      </c>
      <c r="O28" s="54">
        <v>4.2</v>
      </c>
      <c r="P28" s="54">
        <v>4.34</v>
      </c>
      <c r="Q28" s="54">
        <v>4.4400000000000004</v>
      </c>
      <c r="R28" s="54">
        <v>4.54</v>
      </c>
      <c r="S28" s="54">
        <v>4.6900000000000004</v>
      </c>
      <c r="T28" s="54">
        <v>4.87</v>
      </c>
      <c r="U28" s="54">
        <v>5.05</v>
      </c>
      <c r="V28" s="54">
        <v>5.23</v>
      </c>
      <c r="W28" s="54">
        <v>5.37</v>
      </c>
      <c r="X28" s="54">
        <v>5.52</v>
      </c>
      <c r="Y28" s="54">
        <v>5.73</v>
      </c>
      <c r="Z28" s="54">
        <v>5.95</v>
      </c>
      <c r="AA28" s="54">
        <v>6.11</v>
      </c>
      <c r="AB28" s="54">
        <v>6.29</v>
      </c>
    </row>
    <row r="29" spans="2:28" ht="15.75" x14ac:dyDescent="0.3">
      <c r="B29" s="7" t="s">
        <v>146</v>
      </c>
      <c r="C29" s="7" t="s">
        <v>174</v>
      </c>
      <c r="D29" s="54">
        <v>424.48</v>
      </c>
      <c r="E29" s="54">
        <v>431.22</v>
      </c>
      <c r="F29" s="54">
        <v>433.92</v>
      </c>
      <c r="G29" s="54">
        <v>437.78</v>
      </c>
      <c r="H29" s="54">
        <v>442.19</v>
      </c>
      <c r="I29" s="54">
        <v>449.24</v>
      </c>
      <c r="J29" s="54">
        <v>457.24</v>
      </c>
      <c r="K29" s="54">
        <v>465.5</v>
      </c>
      <c r="L29" s="54">
        <v>471.15</v>
      </c>
      <c r="M29" s="54">
        <v>475.8</v>
      </c>
      <c r="N29" s="54">
        <v>485.36</v>
      </c>
      <c r="O29" s="54">
        <v>493.26</v>
      </c>
      <c r="P29" s="54">
        <v>501.27</v>
      </c>
      <c r="Q29" s="54">
        <v>508.96</v>
      </c>
      <c r="R29" s="54">
        <v>513.27</v>
      </c>
      <c r="S29" s="54">
        <v>527.20000000000005</v>
      </c>
      <c r="T29" s="54">
        <v>539.13</v>
      </c>
      <c r="U29" s="54">
        <v>546.67999999999995</v>
      </c>
      <c r="V29" s="54">
        <v>557.27</v>
      </c>
      <c r="W29" s="54">
        <v>565.98</v>
      </c>
      <c r="X29" s="54">
        <v>584.63</v>
      </c>
      <c r="Y29" s="54">
        <v>608.15</v>
      </c>
      <c r="Z29" s="54">
        <v>622.45000000000005</v>
      </c>
      <c r="AA29" s="54">
        <v>639.61</v>
      </c>
      <c r="AB29" s="54">
        <v>661.86</v>
      </c>
    </row>
    <row r="30" spans="2:28" ht="15.75" x14ac:dyDescent="0.3">
      <c r="B30" s="7" t="s">
        <v>146</v>
      </c>
      <c r="C30" s="7" t="s">
        <v>175</v>
      </c>
      <c r="D30" s="54">
        <v>116.74</v>
      </c>
      <c r="E30" s="54">
        <v>118.09</v>
      </c>
      <c r="F30" s="54">
        <v>118.52</v>
      </c>
      <c r="G30" s="54">
        <v>119.44</v>
      </c>
      <c r="H30" s="54">
        <v>118.93</v>
      </c>
      <c r="I30" s="54">
        <v>120.13</v>
      </c>
      <c r="J30" s="54">
        <v>120.68</v>
      </c>
      <c r="K30" s="54">
        <v>120.88</v>
      </c>
      <c r="L30" s="54">
        <v>122.09</v>
      </c>
      <c r="M30" s="54">
        <v>122.92</v>
      </c>
      <c r="N30" s="54">
        <v>123.36</v>
      </c>
      <c r="O30" s="54">
        <v>124.76</v>
      </c>
      <c r="P30" s="54">
        <v>124.79</v>
      </c>
      <c r="Q30" s="54">
        <v>125.75</v>
      </c>
      <c r="R30" s="54">
        <v>126.32</v>
      </c>
      <c r="S30" s="54">
        <v>130.26</v>
      </c>
      <c r="T30" s="54">
        <v>133.94999999999999</v>
      </c>
      <c r="U30" s="54">
        <v>137.19</v>
      </c>
      <c r="V30" s="54">
        <v>140.51</v>
      </c>
      <c r="W30" s="54">
        <v>144.46</v>
      </c>
      <c r="X30" s="54">
        <v>150.22999999999999</v>
      </c>
      <c r="Y30" s="54">
        <v>158.22999999999999</v>
      </c>
      <c r="Z30" s="54">
        <v>163.93</v>
      </c>
      <c r="AA30" s="54">
        <v>171.47</v>
      </c>
      <c r="AB30" s="54">
        <v>178.04</v>
      </c>
    </row>
    <row r="31" spans="2:28" ht="15.75" x14ac:dyDescent="0.3">
      <c r="B31" s="7" t="s">
        <v>146</v>
      </c>
      <c r="C31" s="7" t="s">
        <v>176</v>
      </c>
      <c r="D31" s="54">
        <v>148.34</v>
      </c>
      <c r="E31" s="54">
        <v>148.63</v>
      </c>
      <c r="F31" s="54">
        <v>149.83000000000001</v>
      </c>
      <c r="G31" s="54">
        <v>150.34</v>
      </c>
      <c r="H31" s="54">
        <v>150.69</v>
      </c>
      <c r="I31" s="54">
        <v>152.12</v>
      </c>
      <c r="J31" s="54">
        <v>152.81</v>
      </c>
      <c r="K31" s="54">
        <v>153.84</v>
      </c>
      <c r="L31" s="54">
        <v>153.69</v>
      </c>
      <c r="M31" s="54">
        <v>154.38999999999999</v>
      </c>
      <c r="N31" s="54">
        <v>155.69</v>
      </c>
      <c r="O31" s="54">
        <v>158.32</v>
      </c>
      <c r="P31" s="54">
        <v>160.94</v>
      </c>
      <c r="Q31" s="54">
        <v>162.63999999999999</v>
      </c>
      <c r="R31" s="54">
        <v>163.63</v>
      </c>
      <c r="S31" s="54">
        <v>168.06</v>
      </c>
      <c r="T31" s="54">
        <v>173.25</v>
      </c>
      <c r="U31" s="54">
        <v>178.76</v>
      </c>
      <c r="V31" s="54">
        <v>184.46</v>
      </c>
      <c r="W31" s="54">
        <v>188.72</v>
      </c>
      <c r="X31" s="54">
        <v>199.01</v>
      </c>
      <c r="Y31" s="54">
        <v>207.66</v>
      </c>
      <c r="Z31" s="54">
        <v>217.86</v>
      </c>
      <c r="AA31" s="54">
        <v>225.41</v>
      </c>
      <c r="AB31" s="54">
        <v>235.29</v>
      </c>
    </row>
    <row r="32" spans="2:28" ht="15.75" x14ac:dyDescent="0.3">
      <c r="B32" s="7" t="s">
        <v>147</v>
      </c>
      <c r="C32" s="7" t="s">
        <v>153</v>
      </c>
      <c r="D32" s="54">
        <v>10.09</v>
      </c>
      <c r="E32" s="54">
        <v>10.36</v>
      </c>
      <c r="F32" s="54">
        <v>10.56</v>
      </c>
      <c r="G32" s="54">
        <v>10.83</v>
      </c>
      <c r="H32" s="54">
        <v>11.13</v>
      </c>
      <c r="I32" s="54">
        <v>11.33</v>
      </c>
      <c r="J32" s="54">
        <v>11.63</v>
      </c>
      <c r="K32" s="54">
        <v>11.92</v>
      </c>
      <c r="L32" s="54">
        <v>12.14</v>
      </c>
      <c r="M32" s="54">
        <v>12.34</v>
      </c>
      <c r="N32" s="54">
        <v>12.73</v>
      </c>
      <c r="O32" s="54">
        <v>13.22</v>
      </c>
      <c r="P32" s="54">
        <v>13.57</v>
      </c>
      <c r="Q32" s="54">
        <v>14.07</v>
      </c>
      <c r="R32" s="54">
        <v>14.43</v>
      </c>
      <c r="S32" s="54">
        <v>14.86</v>
      </c>
      <c r="T32" s="54">
        <v>15.4</v>
      </c>
      <c r="U32" s="54">
        <v>15.69</v>
      </c>
      <c r="V32" s="54">
        <v>15.97</v>
      </c>
      <c r="W32" s="54">
        <v>16.510000000000002</v>
      </c>
      <c r="X32" s="54">
        <v>17.03</v>
      </c>
      <c r="Y32" s="54">
        <v>17.38</v>
      </c>
      <c r="Z32" s="54">
        <v>17.739999999999998</v>
      </c>
      <c r="AA32" s="54">
        <v>18.18</v>
      </c>
      <c r="AB32" s="54">
        <v>18.77</v>
      </c>
    </row>
    <row r="33" spans="2:28" ht="15.75" x14ac:dyDescent="0.3">
      <c r="B33" s="7" t="s">
        <v>147</v>
      </c>
      <c r="C33" s="7" t="s">
        <v>154</v>
      </c>
      <c r="D33" s="54">
        <v>27.1</v>
      </c>
      <c r="E33" s="54">
        <v>27.2</v>
      </c>
      <c r="F33" s="54">
        <v>27.41</v>
      </c>
      <c r="G33" s="54">
        <v>27.62</v>
      </c>
      <c r="H33" s="54">
        <v>27.69</v>
      </c>
      <c r="I33" s="54">
        <v>28.04</v>
      </c>
      <c r="J33" s="54">
        <v>28.31</v>
      </c>
      <c r="K33" s="54">
        <v>28.48</v>
      </c>
      <c r="L33" s="54">
        <v>28.31</v>
      </c>
      <c r="M33" s="54">
        <v>28.21</v>
      </c>
      <c r="N33" s="54">
        <v>28.96</v>
      </c>
      <c r="O33" s="54">
        <v>30.39</v>
      </c>
      <c r="P33" s="54">
        <v>31.87</v>
      </c>
      <c r="Q33" s="54">
        <v>33.11</v>
      </c>
      <c r="R33" s="54">
        <v>34.590000000000003</v>
      </c>
      <c r="S33" s="54">
        <v>35.950000000000003</v>
      </c>
      <c r="T33" s="54">
        <v>36.909999999999997</v>
      </c>
      <c r="U33" s="54">
        <v>38.14</v>
      </c>
      <c r="V33" s="54">
        <v>39.380000000000003</v>
      </c>
      <c r="W33" s="54">
        <v>40.39</v>
      </c>
      <c r="X33" s="54">
        <v>41.73</v>
      </c>
      <c r="Y33" s="54">
        <v>43.07</v>
      </c>
      <c r="Z33" s="54">
        <v>44.72</v>
      </c>
      <c r="AA33" s="54">
        <v>46.21</v>
      </c>
      <c r="AB33" s="54">
        <v>47.98</v>
      </c>
    </row>
    <row r="34" spans="2:28" ht="15.75" x14ac:dyDescent="0.3">
      <c r="B34" s="7" t="s">
        <v>147</v>
      </c>
      <c r="C34" s="7" t="s">
        <v>155</v>
      </c>
      <c r="D34" s="54">
        <v>154.49</v>
      </c>
      <c r="E34" s="54">
        <v>157.51</v>
      </c>
      <c r="F34" s="54">
        <v>159.87</v>
      </c>
      <c r="G34" s="54">
        <v>160.5</v>
      </c>
      <c r="H34" s="54">
        <v>161.88</v>
      </c>
      <c r="I34" s="54">
        <v>165.61</v>
      </c>
      <c r="J34" s="54">
        <v>168.49</v>
      </c>
      <c r="K34" s="54">
        <v>171.54</v>
      </c>
      <c r="L34" s="54">
        <v>175.13</v>
      </c>
      <c r="M34" s="54">
        <v>177.91</v>
      </c>
      <c r="N34" s="54">
        <v>184.04</v>
      </c>
      <c r="O34" s="54">
        <v>190.77</v>
      </c>
      <c r="P34" s="54">
        <v>198.4</v>
      </c>
      <c r="Q34" s="54">
        <v>204.43</v>
      </c>
      <c r="R34" s="54">
        <v>213.16</v>
      </c>
      <c r="S34" s="54">
        <v>219.54</v>
      </c>
      <c r="T34" s="54">
        <v>225.18</v>
      </c>
      <c r="U34" s="54">
        <v>232.87</v>
      </c>
      <c r="V34" s="54">
        <v>241.28</v>
      </c>
      <c r="W34" s="54">
        <v>246.27</v>
      </c>
      <c r="X34" s="54">
        <v>253.23</v>
      </c>
      <c r="Y34" s="54">
        <v>260.8</v>
      </c>
      <c r="Z34" s="54">
        <v>271.35000000000002</v>
      </c>
      <c r="AA34" s="54">
        <v>280.92</v>
      </c>
      <c r="AB34" s="54">
        <v>290.77</v>
      </c>
    </row>
    <row r="35" spans="2:28" ht="15.75" x14ac:dyDescent="0.3">
      <c r="B35" s="7" t="s">
        <v>147</v>
      </c>
      <c r="C35" s="7" t="s">
        <v>156</v>
      </c>
      <c r="D35" s="54">
        <v>65</v>
      </c>
      <c r="E35" s="54">
        <v>66.239999999999995</v>
      </c>
      <c r="F35" s="54">
        <v>66.959999999999994</v>
      </c>
      <c r="G35" s="54">
        <v>68.42</v>
      </c>
      <c r="H35" s="54">
        <v>69.95</v>
      </c>
      <c r="I35" s="54">
        <v>71.69</v>
      </c>
      <c r="J35" s="54">
        <v>73.48</v>
      </c>
      <c r="K35" s="54">
        <v>74.44</v>
      </c>
      <c r="L35" s="54">
        <v>76.33</v>
      </c>
      <c r="M35" s="54">
        <v>78.12</v>
      </c>
      <c r="N35" s="54">
        <v>80.86</v>
      </c>
      <c r="O35" s="54">
        <v>84.41</v>
      </c>
      <c r="P35" s="54">
        <v>87.62</v>
      </c>
      <c r="Q35" s="54">
        <v>90.49</v>
      </c>
      <c r="R35" s="54">
        <v>94.58</v>
      </c>
      <c r="S35" s="54">
        <v>97.32</v>
      </c>
      <c r="T35" s="54">
        <v>100.71</v>
      </c>
      <c r="U35" s="54">
        <v>103.89</v>
      </c>
      <c r="V35" s="54">
        <v>108.23</v>
      </c>
      <c r="W35" s="54">
        <v>112.84</v>
      </c>
      <c r="X35" s="54">
        <v>117.66</v>
      </c>
      <c r="Y35" s="54">
        <v>124.21</v>
      </c>
      <c r="Z35" s="54">
        <v>130.51</v>
      </c>
      <c r="AA35" s="54">
        <v>136.74</v>
      </c>
      <c r="AB35" s="54">
        <v>141.93</v>
      </c>
    </row>
    <row r="36" spans="2:28" ht="15.75" x14ac:dyDescent="0.3">
      <c r="B36" s="7" t="s">
        <v>147</v>
      </c>
      <c r="C36" s="7" t="s">
        <v>157</v>
      </c>
      <c r="D36" s="54">
        <v>8.8699999999999992</v>
      </c>
      <c r="E36" s="54">
        <v>9.0299999999999994</v>
      </c>
      <c r="F36" s="54">
        <v>9.08</v>
      </c>
      <c r="G36" s="54">
        <v>9.1999999999999993</v>
      </c>
      <c r="H36" s="54">
        <v>9.31</v>
      </c>
      <c r="I36" s="54">
        <v>9.4499999999999993</v>
      </c>
      <c r="J36" s="54">
        <v>9.61</v>
      </c>
      <c r="K36" s="54">
        <v>9.68</v>
      </c>
      <c r="L36" s="54">
        <v>9.83</v>
      </c>
      <c r="M36" s="54">
        <v>9.9600000000000009</v>
      </c>
      <c r="N36" s="54">
        <v>10.17</v>
      </c>
      <c r="O36" s="54">
        <v>10.34</v>
      </c>
      <c r="P36" s="54">
        <v>10.58</v>
      </c>
      <c r="Q36" s="54">
        <v>10.69</v>
      </c>
      <c r="R36" s="54">
        <v>10.77</v>
      </c>
      <c r="S36" s="54">
        <v>10.96</v>
      </c>
      <c r="T36" s="54">
        <v>11.13</v>
      </c>
      <c r="U36" s="54">
        <v>11.35</v>
      </c>
      <c r="V36" s="54">
        <v>11.57</v>
      </c>
      <c r="W36" s="54">
        <v>11.78</v>
      </c>
      <c r="X36" s="54">
        <v>11.91</v>
      </c>
      <c r="Y36" s="54">
        <v>12.19</v>
      </c>
      <c r="Z36" s="54">
        <v>12.39</v>
      </c>
      <c r="AA36" s="54">
        <v>12.57</v>
      </c>
      <c r="AB36" s="54">
        <v>12.82</v>
      </c>
    </row>
    <row r="37" spans="2:28" ht="15.75" x14ac:dyDescent="0.3">
      <c r="B37" s="7" t="s">
        <v>147</v>
      </c>
      <c r="C37" s="7" t="s">
        <v>158</v>
      </c>
      <c r="D37" s="54">
        <v>11.45</v>
      </c>
      <c r="E37" s="54">
        <v>11.53</v>
      </c>
      <c r="F37" s="54">
        <v>11.59</v>
      </c>
      <c r="G37" s="54">
        <v>11.73</v>
      </c>
      <c r="H37" s="54">
        <v>11.8</v>
      </c>
      <c r="I37" s="54">
        <v>11.88</v>
      </c>
      <c r="J37" s="54">
        <v>11.87</v>
      </c>
      <c r="K37" s="54">
        <v>11.91</v>
      </c>
      <c r="L37" s="54">
        <v>11.96</v>
      </c>
      <c r="M37" s="54">
        <v>12.01</v>
      </c>
      <c r="N37" s="54">
        <v>12.42</v>
      </c>
      <c r="O37" s="54">
        <v>13.02</v>
      </c>
      <c r="P37" s="54">
        <v>13.65</v>
      </c>
      <c r="Q37" s="54">
        <v>14.35</v>
      </c>
      <c r="R37" s="54">
        <v>15.13</v>
      </c>
      <c r="S37" s="54">
        <v>15.57</v>
      </c>
      <c r="T37" s="54">
        <v>16.27</v>
      </c>
      <c r="U37" s="54">
        <v>16.73</v>
      </c>
      <c r="V37" s="54">
        <v>17.43</v>
      </c>
      <c r="W37" s="54">
        <v>18</v>
      </c>
      <c r="X37" s="54">
        <v>18.62</v>
      </c>
      <c r="Y37" s="54">
        <v>19.38</v>
      </c>
      <c r="Z37" s="54">
        <v>20.12</v>
      </c>
      <c r="AA37" s="54">
        <v>20.67</v>
      </c>
      <c r="AB37" s="54">
        <v>21.29</v>
      </c>
    </row>
    <row r="38" spans="2:28" ht="15.75" x14ac:dyDescent="0.3">
      <c r="B38" s="7" t="s">
        <v>147</v>
      </c>
      <c r="C38" s="7" t="s">
        <v>159</v>
      </c>
      <c r="D38" s="54">
        <v>222.11</v>
      </c>
      <c r="E38" s="54">
        <v>225.68</v>
      </c>
      <c r="F38" s="54">
        <v>227.4</v>
      </c>
      <c r="G38" s="54">
        <v>228.32</v>
      </c>
      <c r="H38" s="54">
        <v>231.74</v>
      </c>
      <c r="I38" s="54">
        <v>235.79</v>
      </c>
      <c r="J38" s="54">
        <v>238.37</v>
      </c>
      <c r="K38" s="54">
        <v>239.57</v>
      </c>
      <c r="L38" s="54">
        <v>242.99</v>
      </c>
      <c r="M38" s="54">
        <v>247.48</v>
      </c>
      <c r="N38" s="54">
        <v>257.02999999999997</v>
      </c>
      <c r="O38" s="54">
        <v>269.73</v>
      </c>
      <c r="P38" s="54">
        <v>283.01</v>
      </c>
      <c r="Q38" s="54">
        <v>296.31</v>
      </c>
      <c r="R38" s="54">
        <v>311.22000000000003</v>
      </c>
      <c r="S38" s="54">
        <v>321.48</v>
      </c>
      <c r="T38" s="54">
        <v>330.52</v>
      </c>
      <c r="U38" s="54">
        <v>343.77</v>
      </c>
      <c r="V38" s="54">
        <v>354.24</v>
      </c>
      <c r="W38" s="54">
        <v>369.56</v>
      </c>
      <c r="X38" s="54">
        <v>386.58</v>
      </c>
      <c r="Y38" s="54">
        <v>401.62</v>
      </c>
      <c r="Z38" s="54">
        <v>413.98</v>
      </c>
      <c r="AA38" s="54">
        <v>428.5</v>
      </c>
      <c r="AB38" s="54">
        <v>442.11</v>
      </c>
    </row>
    <row r="39" spans="2:28" ht="15.75" x14ac:dyDescent="0.3">
      <c r="B39" s="7" t="s">
        <v>147</v>
      </c>
      <c r="C39" s="7" t="s">
        <v>160</v>
      </c>
      <c r="D39" s="54">
        <v>53.4</v>
      </c>
      <c r="E39" s="54">
        <v>54.39</v>
      </c>
      <c r="F39" s="54">
        <v>55.48</v>
      </c>
      <c r="G39" s="54">
        <v>56.1</v>
      </c>
      <c r="H39" s="54">
        <v>56.93</v>
      </c>
      <c r="I39" s="54">
        <v>58.17</v>
      </c>
      <c r="J39" s="54">
        <v>58.96</v>
      </c>
      <c r="K39" s="54">
        <v>60.47</v>
      </c>
      <c r="L39" s="54">
        <v>61.98</v>
      </c>
      <c r="M39" s="54">
        <v>63.67</v>
      </c>
      <c r="N39" s="54">
        <v>65.959999999999994</v>
      </c>
      <c r="O39" s="54">
        <v>68.69</v>
      </c>
      <c r="P39" s="54">
        <v>71.45</v>
      </c>
      <c r="Q39" s="54">
        <v>74.55</v>
      </c>
      <c r="R39" s="54">
        <v>78.099999999999994</v>
      </c>
      <c r="S39" s="54">
        <v>81.63</v>
      </c>
      <c r="T39" s="54">
        <v>85.11</v>
      </c>
      <c r="U39" s="54">
        <v>87.82</v>
      </c>
      <c r="V39" s="54">
        <v>91.82</v>
      </c>
      <c r="W39" s="54">
        <v>95.72</v>
      </c>
      <c r="X39" s="54">
        <v>101.08</v>
      </c>
      <c r="Y39" s="54">
        <v>106.24</v>
      </c>
      <c r="Z39" s="54">
        <v>112.25</v>
      </c>
      <c r="AA39" s="54">
        <v>117.94</v>
      </c>
      <c r="AB39" s="54">
        <v>122.33</v>
      </c>
    </row>
    <row r="40" spans="2:28" ht="15.75" x14ac:dyDescent="0.3">
      <c r="B40" s="7" t="s">
        <v>147</v>
      </c>
      <c r="C40" s="7" t="s">
        <v>161</v>
      </c>
      <c r="D40" s="54">
        <v>133.66</v>
      </c>
      <c r="E40" s="54">
        <v>136.94999999999999</v>
      </c>
      <c r="F40" s="54">
        <v>141.36000000000001</v>
      </c>
      <c r="G40" s="54">
        <v>144.46</v>
      </c>
      <c r="H40" s="54">
        <v>149.13</v>
      </c>
      <c r="I40" s="54">
        <v>153.03</v>
      </c>
      <c r="J40" s="54">
        <v>157.57</v>
      </c>
      <c r="K40" s="54">
        <v>162.41999999999999</v>
      </c>
      <c r="L40" s="54">
        <v>166.43</v>
      </c>
      <c r="M40" s="54">
        <v>171.61</v>
      </c>
      <c r="N40" s="54">
        <v>177.35</v>
      </c>
      <c r="O40" s="54">
        <v>183.93</v>
      </c>
      <c r="P40" s="54">
        <v>189.6</v>
      </c>
      <c r="Q40" s="54">
        <v>194.1</v>
      </c>
      <c r="R40" s="54">
        <v>200.56</v>
      </c>
      <c r="S40" s="54">
        <v>206.33</v>
      </c>
      <c r="T40" s="54">
        <v>214.23</v>
      </c>
      <c r="U40" s="54">
        <v>219.32</v>
      </c>
      <c r="V40" s="54">
        <v>226.1</v>
      </c>
      <c r="W40" s="54">
        <v>232.77</v>
      </c>
      <c r="X40" s="54">
        <v>239.34</v>
      </c>
      <c r="Y40" s="54">
        <v>247.86</v>
      </c>
      <c r="Z40" s="54">
        <v>257.33999999999997</v>
      </c>
      <c r="AA40" s="54">
        <v>264.76</v>
      </c>
      <c r="AB40" s="54">
        <v>273.02</v>
      </c>
    </row>
    <row r="41" spans="2:28" ht="15.75" x14ac:dyDescent="0.3">
      <c r="B41" s="7" t="s">
        <v>147</v>
      </c>
      <c r="C41" s="7" t="s">
        <v>162</v>
      </c>
      <c r="D41" s="54">
        <v>11.99</v>
      </c>
      <c r="E41" s="54">
        <v>12.04</v>
      </c>
      <c r="F41" s="54">
        <v>12.19</v>
      </c>
      <c r="G41" s="54">
        <v>12.34</v>
      </c>
      <c r="H41" s="54">
        <v>12.49</v>
      </c>
      <c r="I41" s="54">
        <v>12.71</v>
      </c>
      <c r="J41" s="54">
        <v>12.85</v>
      </c>
      <c r="K41" s="54">
        <v>13.07</v>
      </c>
      <c r="L41" s="54">
        <v>13.17</v>
      </c>
      <c r="M41" s="54">
        <v>13.43</v>
      </c>
      <c r="N41" s="54">
        <v>13.83</v>
      </c>
      <c r="O41" s="54">
        <v>14.5</v>
      </c>
      <c r="P41" s="54">
        <v>14.95</v>
      </c>
      <c r="Q41" s="54">
        <v>15.53</v>
      </c>
      <c r="R41" s="54">
        <v>16</v>
      </c>
      <c r="S41" s="54">
        <v>16.63</v>
      </c>
      <c r="T41" s="54">
        <v>17.2</v>
      </c>
      <c r="U41" s="54">
        <v>17.68</v>
      </c>
      <c r="V41" s="54">
        <v>18.13</v>
      </c>
      <c r="W41" s="54">
        <v>18.82</v>
      </c>
      <c r="X41" s="54">
        <v>19.510000000000002</v>
      </c>
      <c r="Y41" s="54">
        <v>20.23</v>
      </c>
      <c r="Z41" s="54">
        <v>21.01</v>
      </c>
      <c r="AA41" s="54">
        <v>21.6</v>
      </c>
      <c r="AB41" s="54">
        <v>22.22</v>
      </c>
    </row>
    <row r="42" spans="2:28" ht="15.75" x14ac:dyDescent="0.3">
      <c r="B42" s="7" t="s">
        <v>147</v>
      </c>
      <c r="C42" s="7" t="s">
        <v>163</v>
      </c>
      <c r="D42" s="54">
        <v>69.17</v>
      </c>
      <c r="E42" s="54">
        <v>70.7</v>
      </c>
      <c r="F42" s="54">
        <v>72.489999999999995</v>
      </c>
      <c r="G42" s="54">
        <v>74.37</v>
      </c>
      <c r="H42" s="54">
        <v>75.650000000000006</v>
      </c>
      <c r="I42" s="54">
        <v>77.3</v>
      </c>
      <c r="J42" s="54">
        <v>79.25</v>
      </c>
      <c r="K42" s="54">
        <v>81.14</v>
      </c>
      <c r="L42" s="54">
        <v>82.98</v>
      </c>
      <c r="M42" s="54">
        <v>85.17</v>
      </c>
      <c r="N42" s="54">
        <v>89.09</v>
      </c>
      <c r="O42" s="54">
        <v>92.81</v>
      </c>
      <c r="P42" s="54">
        <v>96.68</v>
      </c>
      <c r="Q42" s="54">
        <v>100.03</v>
      </c>
      <c r="R42" s="54">
        <v>103.13</v>
      </c>
      <c r="S42" s="54">
        <v>106.98</v>
      </c>
      <c r="T42" s="54">
        <v>111.01</v>
      </c>
      <c r="U42" s="54">
        <v>114.71</v>
      </c>
      <c r="V42" s="54">
        <v>118.66</v>
      </c>
      <c r="W42" s="54">
        <v>122.55</v>
      </c>
      <c r="X42" s="54">
        <v>127.21</v>
      </c>
      <c r="Y42" s="54">
        <v>132.72</v>
      </c>
      <c r="Z42" s="54">
        <v>139.05000000000001</v>
      </c>
      <c r="AA42" s="54">
        <v>144.19999999999999</v>
      </c>
      <c r="AB42" s="54">
        <v>150.81</v>
      </c>
    </row>
    <row r="43" spans="2:28" ht="15.75" x14ac:dyDescent="0.3">
      <c r="B43" s="7" t="s">
        <v>147</v>
      </c>
      <c r="C43" s="7" t="s">
        <v>164</v>
      </c>
      <c r="D43" s="54">
        <v>121.89</v>
      </c>
      <c r="E43" s="54">
        <v>123.75</v>
      </c>
      <c r="F43" s="54">
        <v>124.63</v>
      </c>
      <c r="G43" s="54">
        <v>126.58</v>
      </c>
      <c r="H43" s="54">
        <v>128.09</v>
      </c>
      <c r="I43" s="54">
        <v>130.1</v>
      </c>
      <c r="J43" s="54">
        <v>132.6</v>
      </c>
      <c r="K43" s="54">
        <v>134.80000000000001</v>
      </c>
      <c r="L43" s="54">
        <v>136.44999999999999</v>
      </c>
      <c r="M43" s="54">
        <v>138.37</v>
      </c>
      <c r="N43" s="54">
        <v>145.41999999999999</v>
      </c>
      <c r="O43" s="54">
        <v>153</v>
      </c>
      <c r="P43" s="54">
        <v>162.24</v>
      </c>
      <c r="Q43" s="54">
        <v>170.7</v>
      </c>
      <c r="R43" s="54">
        <v>178.71</v>
      </c>
      <c r="S43" s="54">
        <v>186.15</v>
      </c>
      <c r="T43" s="54">
        <v>194.21</v>
      </c>
      <c r="U43" s="54">
        <v>203.42</v>
      </c>
      <c r="V43" s="54">
        <v>210.83</v>
      </c>
      <c r="W43" s="54">
        <v>219.87</v>
      </c>
      <c r="X43" s="54">
        <v>232.42</v>
      </c>
      <c r="Y43" s="54">
        <v>244.69</v>
      </c>
      <c r="Z43" s="54">
        <v>259.52</v>
      </c>
      <c r="AA43" s="54">
        <v>272.41000000000003</v>
      </c>
      <c r="AB43" s="54">
        <v>284.49</v>
      </c>
    </row>
    <row r="44" spans="2:28" ht="15.75" x14ac:dyDescent="0.3">
      <c r="B44" s="7" t="s">
        <v>147</v>
      </c>
      <c r="C44" s="7" t="s">
        <v>165</v>
      </c>
      <c r="D44" s="54">
        <v>156.61000000000001</v>
      </c>
      <c r="E44" s="54">
        <v>161.30000000000001</v>
      </c>
      <c r="F44" s="54">
        <v>165.67</v>
      </c>
      <c r="G44" s="54">
        <v>168.51</v>
      </c>
      <c r="H44" s="54">
        <v>171.73</v>
      </c>
      <c r="I44" s="54">
        <v>176.54</v>
      </c>
      <c r="J44" s="54">
        <v>180.81</v>
      </c>
      <c r="K44" s="54">
        <v>185.45</v>
      </c>
      <c r="L44" s="54">
        <v>190.3</v>
      </c>
      <c r="M44" s="54">
        <v>194.64</v>
      </c>
      <c r="N44" s="54">
        <v>202.1</v>
      </c>
      <c r="O44" s="54">
        <v>209.97</v>
      </c>
      <c r="P44" s="54">
        <v>218.86</v>
      </c>
      <c r="Q44" s="54">
        <v>226.15</v>
      </c>
      <c r="R44" s="54">
        <v>235.08</v>
      </c>
      <c r="S44" s="54">
        <v>243.25</v>
      </c>
      <c r="T44" s="54">
        <v>250.44</v>
      </c>
      <c r="U44" s="54">
        <v>259.07</v>
      </c>
      <c r="V44" s="54">
        <v>265.62</v>
      </c>
      <c r="W44" s="54">
        <v>276.19</v>
      </c>
      <c r="X44" s="54">
        <v>287.20999999999998</v>
      </c>
      <c r="Y44" s="54">
        <v>297.17</v>
      </c>
      <c r="Z44" s="54">
        <v>311.11</v>
      </c>
      <c r="AA44" s="54">
        <v>324.02</v>
      </c>
      <c r="AB44" s="54">
        <v>336.11</v>
      </c>
    </row>
    <row r="45" spans="2:28" ht="15.75" x14ac:dyDescent="0.3">
      <c r="B45" s="7" t="s">
        <v>147</v>
      </c>
      <c r="C45" s="7" t="s">
        <v>166</v>
      </c>
      <c r="D45" s="54">
        <v>216.42</v>
      </c>
      <c r="E45" s="54">
        <v>220.5</v>
      </c>
      <c r="F45" s="54">
        <v>224.4</v>
      </c>
      <c r="G45" s="54">
        <v>229.81</v>
      </c>
      <c r="H45" s="54">
        <v>232.12</v>
      </c>
      <c r="I45" s="54">
        <v>237.22</v>
      </c>
      <c r="J45" s="54">
        <v>244.21</v>
      </c>
      <c r="K45" s="54">
        <v>247.83</v>
      </c>
      <c r="L45" s="54">
        <v>252.85</v>
      </c>
      <c r="M45" s="54">
        <v>256.70999999999998</v>
      </c>
      <c r="N45" s="54">
        <v>265.06</v>
      </c>
      <c r="O45" s="54">
        <v>269.89999999999998</v>
      </c>
      <c r="P45" s="54">
        <v>277.52999999999997</v>
      </c>
      <c r="Q45" s="54">
        <v>282.32</v>
      </c>
      <c r="R45" s="54">
        <v>290.83</v>
      </c>
      <c r="S45" s="54">
        <v>298.39</v>
      </c>
      <c r="T45" s="54">
        <v>305.55</v>
      </c>
      <c r="U45" s="54">
        <v>313.06</v>
      </c>
      <c r="V45" s="54">
        <v>321.85000000000002</v>
      </c>
      <c r="W45" s="54">
        <v>332.18</v>
      </c>
      <c r="X45" s="54">
        <v>346.3</v>
      </c>
      <c r="Y45" s="54">
        <v>355.07</v>
      </c>
      <c r="Z45" s="54">
        <v>363.89</v>
      </c>
      <c r="AA45" s="54">
        <v>375.59</v>
      </c>
      <c r="AB45" s="54">
        <v>384.34</v>
      </c>
    </row>
    <row r="46" spans="2:28" ht="15.75" x14ac:dyDescent="0.3">
      <c r="B46" s="7" t="s">
        <v>147</v>
      </c>
      <c r="C46" s="7" t="s">
        <v>167</v>
      </c>
      <c r="D46" s="54">
        <v>0.66</v>
      </c>
      <c r="E46" s="54">
        <v>0.67</v>
      </c>
      <c r="F46" s="54">
        <v>0.67</v>
      </c>
      <c r="G46" s="54">
        <v>0.67</v>
      </c>
      <c r="H46" s="54">
        <v>0.68</v>
      </c>
      <c r="I46" s="54">
        <v>0.69</v>
      </c>
      <c r="J46" s="54">
        <v>0.69</v>
      </c>
      <c r="K46" s="54">
        <v>0.7</v>
      </c>
      <c r="L46" s="54">
        <v>0.7</v>
      </c>
      <c r="M46" s="54">
        <v>0.7</v>
      </c>
      <c r="N46" s="54">
        <v>0.73</v>
      </c>
      <c r="O46" s="54">
        <v>0.76</v>
      </c>
      <c r="P46" s="54">
        <v>0.79</v>
      </c>
      <c r="Q46" s="54">
        <v>0.83</v>
      </c>
      <c r="R46" s="54">
        <v>0.87</v>
      </c>
      <c r="S46" s="54">
        <v>0.91</v>
      </c>
      <c r="T46" s="54">
        <v>0.93</v>
      </c>
      <c r="U46" s="54">
        <v>0.97</v>
      </c>
      <c r="V46" s="54">
        <v>1</v>
      </c>
      <c r="W46" s="54">
        <v>1.03</v>
      </c>
      <c r="X46" s="54">
        <v>1.06</v>
      </c>
      <c r="Y46" s="54">
        <v>1.1000000000000001</v>
      </c>
      <c r="Z46" s="54">
        <v>1.1299999999999999</v>
      </c>
      <c r="AA46" s="54">
        <v>1.17</v>
      </c>
      <c r="AB46" s="54">
        <v>1.22</v>
      </c>
    </row>
    <row r="47" spans="2:28" ht="15.75" x14ac:dyDescent="0.3">
      <c r="B47" s="7" t="s">
        <v>147</v>
      </c>
      <c r="C47" s="7" t="s">
        <v>168</v>
      </c>
      <c r="D47" s="54">
        <v>59.7</v>
      </c>
      <c r="E47" s="54">
        <v>61.3</v>
      </c>
      <c r="F47" s="54">
        <v>62.23</v>
      </c>
      <c r="G47" s="54">
        <v>62.9</v>
      </c>
      <c r="H47" s="54">
        <v>63.64</v>
      </c>
      <c r="I47" s="54">
        <v>65</v>
      </c>
      <c r="J47" s="54">
        <v>66.900000000000006</v>
      </c>
      <c r="K47" s="54">
        <v>68.45</v>
      </c>
      <c r="L47" s="54">
        <v>69.930000000000007</v>
      </c>
      <c r="M47" s="54">
        <v>71.7</v>
      </c>
      <c r="N47" s="54">
        <v>74.209999999999994</v>
      </c>
      <c r="O47" s="54">
        <v>77.27</v>
      </c>
      <c r="P47" s="54">
        <v>79.900000000000006</v>
      </c>
      <c r="Q47" s="54">
        <v>82.06</v>
      </c>
      <c r="R47" s="54">
        <v>84.3</v>
      </c>
      <c r="S47" s="54">
        <v>87.62</v>
      </c>
      <c r="T47" s="54">
        <v>90.77</v>
      </c>
      <c r="U47" s="54">
        <v>93.37</v>
      </c>
      <c r="V47" s="54">
        <v>96.68</v>
      </c>
      <c r="W47" s="54">
        <v>99.44</v>
      </c>
      <c r="X47" s="54">
        <v>103.06</v>
      </c>
      <c r="Y47" s="54">
        <v>107.51</v>
      </c>
      <c r="Z47" s="54">
        <v>112.22</v>
      </c>
      <c r="AA47" s="54">
        <v>115.89</v>
      </c>
      <c r="AB47" s="54">
        <v>120.3</v>
      </c>
    </row>
    <row r="48" spans="2:28" ht="15.75" x14ac:dyDescent="0.3">
      <c r="B48" s="7" t="s">
        <v>147</v>
      </c>
      <c r="C48" s="7" t="s">
        <v>169</v>
      </c>
      <c r="D48" s="54">
        <v>18.39</v>
      </c>
      <c r="E48" s="54">
        <v>18.809999999999999</v>
      </c>
      <c r="F48" s="54">
        <v>19.21</v>
      </c>
      <c r="G48" s="54">
        <v>19.46</v>
      </c>
      <c r="H48" s="54">
        <v>19.649999999999999</v>
      </c>
      <c r="I48" s="54">
        <v>19.86</v>
      </c>
      <c r="J48" s="54">
        <v>20.14</v>
      </c>
      <c r="K48" s="54">
        <v>20.329999999999998</v>
      </c>
      <c r="L48" s="54">
        <v>20.8</v>
      </c>
      <c r="M48" s="54">
        <v>21.06</v>
      </c>
      <c r="N48" s="54">
        <v>22.02</v>
      </c>
      <c r="O48" s="54">
        <v>22.97</v>
      </c>
      <c r="P48" s="54">
        <v>24</v>
      </c>
      <c r="Q48" s="54">
        <v>24.81</v>
      </c>
      <c r="R48" s="54">
        <v>25.93</v>
      </c>
      <c r="S48" s="54">
        <v>26.74</v>
      </c>
      <c r="T48" s="54">
        <v>27.82</v>
      </c>
      <c r="U48" s="54">
        <v>28.94</v>
      </c>
      <c r="V48" s="54">
        <v>29.74</v>
      </c>
      <c r="W48" s="54">
        <v>30.75</v>
      </c>
      <c r="X48" s="54">
        <v>32.39</v>
      </c>
      <c r="Y48" s="54">
        <v>33.69</v>
      </c>
      <c r="Z48" s="54">
        <v>35.07</v>
      </c>
      <c r="AA48" s="54">
        <v>36.33</v>
      </c>
      <c r="AB48" s="54">
        <v>37.85</v>
      </c>
    </row>
    <row r="49" spans="2:28" ht="15.75" x14ac:dyDescent="0.3">
      <c r="B49" s="7" t="s">
        <v>147</v>
      </c>
      <c r="C49" s="7" t="s">
        <v>170</v>
      </c>
      <c r="D49" s="54">
        <v>4.21</v>
      </c>
      <c r="E49" s="54">
        <v>4.24</v>
      </c>
      <c r="F49" s="54">
        <v>4.25</v>
      </c>
      <c r="G49" s="54">
        <v>4.2699999999999996</v>
      </c>
      <c r="H49" s="54">
        <v>4.32</v>
      </c>
      <c r="I49" s="54">
        <v>4.32</v>
      </c>
      <c r="J49" s="54">
        <v>4.33</v>
      </c>
      <c r="K49" s="54">
        <v>4.3499999999999996</v>
      </c>
      <c r="L49" s="54">
        <v>4.37</v>
      </c>
      <c r="M49" s="54">
        <v>4.3899999999999997</v>
      </c>
      <c r="N49" s="54">
        <v>4.45</v>
      </c>
      <c r="O49" s="54">
        <v>4.5199999999999996</v>
      </c>
      <c r="P49" s="54">
        <v>4.5599999999999996</v>
      </c>
      <c r="Q49" s="54">
        <v>4.58</v>
      </c>
      <c r="R49" s="54">
        <v>4.62</v>
      </c>
      <c r="S49" s="54">
        <v>4.67</v>
      </c>
      <c r="T49" s="54">
        <v>4.7</v>
      </c>
      <c r="U49" s="54">
        <v>4.74</v>
      </c>
      <c r="V49" s="54">
        <v>4.78</v>
      </c>
      <c r="W49" s="54">
        <v>4.8099999999999996</v>
      </c>
      <c r="X49" s="54">
        <v>4.87</v>
      </c>
      <c r="Y49" s="54">
        <v>4.92</v>
      </c>
      <c r="Z49" s="54">
        <v>4.93</v>
      </c>
      <c r="AA49" s="54">
        <v>4.9800000000000004</v>
      </c>
      <c r="AB49" s="54">
        <v>5.01</v>
      </c>
    </row>
    <row r="50" spans="2:28" ht="15.75" x14ac:dyDescent="0.3">
      <c r="B50" s="7" t="s">
        <v>147</v>
      </c>
      <c r="C50" s="7" t="s">
        <v>171</v>
      </c>
      <c r="D50" s="54">
        <v>10.17</v>
      </c>
      <c r="E50" s="54">
        <v>10.39</v>
      </c>
      <c r="F50" s="54">
        <v>10.52</v>
      </c>
      <c r="G50" s="54">
        <v>10.67</v>
      </c>
      <c r="H50" s="54">
        <v>10.83</v>
      </c>
      <c r="I50" s="54">
        <v>11.09</v>
      </c>
      <c r="J50" s="54">
        <v>11.22</v>
      </c>
      <c r="K50" s="54">
        <v>11.49</v>
      </c>
      <c r="L50" s="54">
        <v>11.63</v>
      </c>
      <c r="M50" s="54">
        <v>11.88</v>
      </c>
      <c r="N50" s="54">
        <v>12.45</v>
      </c>
      <c r="O50" s="54">
        <v>13.05</v>
      </c>
      <c r="P50" s="54">
        <v>13.61</v>
      </c>
      <c r="Q50" s="54">
        <v>14.25</v>
      </c>
      <c r="R50" s="54">
        <v>14.97</v>
      </c>
      <c r="S50" s="54">
        <v>15.67</v>
      </c>
      <c r="T50" s="54">
        <v>16.45</v>
      </c>
      <c r="U50" s="54">
        <v>17.21</v>
      </c>
      <c r="V50" s="54">
        <v>17.96</v>
      </c>
      <c r="W50" s="54">
        <v>18.7</v>
      </c>
      <c r="X50" s="54">
        <v>19.739999999999998</v>
      </c>
      <c r="Y50" s="54">
        <v>20.9</v>
      </c>
      <c r="Z50" s="54">
        <v>22.2</v>
      </c>
      <c r="AA50" s="54">
        <v>23.52</v>
      </c>
      <c r="AB50" s="54">
        <v>24.79</v>
      </c>
    </row>
    <row r="51" spans="2:28" ht="15.75" x14ac:dyDescent="0.3">
      <c r="B51" s="7" t="s">
        <v>147</v>
      </c>
      <c r="C51" s="7" t="s">
        <v>172</v>
      </c>
      <c r="D51" s="54">
        <v>93.9</v>
      </c>
      <c r="E51" s="54">
        <v>95.45</v>
      </c>
      <c r="F51" s="54">
        <v>96.48</v>
      </c>
      <c r="G51" s="54">
        <v>98.23</v>
      </c>
      <c r="H51" s="54">
        <v>99.68</v>
      </c>
      <c r="I51" s="54">
        <v>99.85</v>
      </c>
      <c r="J51" s="54">
        <v>101.35</v>
      </c>
      <c r="K51" s="54">
        <v>101.47</v>
      </c>
      <c r="L51" s="54">
        <v>102.64</v>
      </c>
      <c r="M51" s="54">
        <v>103.08</v>
      </c>
      <c r="N51" s="54">
        <v>106.82</v>
      </c>
      <c r="O51" s="54">
        <v>111.37</v>
      </c>
      <c r="P51" s="54">
        <v>115.89</v>
      </c>
      <c r="Q51" s="54">
        <v>120.42</v>
      </c>
      <c r="R51" s="54">
        <v>125.21</v>
      </c>
      <c r="S51" s="54">
        <v>130.1</v>
      </c>
      <c r="T51" s="54">
        <v>135.21</v>
      </c>
      <c r="U51" s="54">
        <v>138.94</v>
      </c>
      <c r="V51" s="54">
        <v>142.4</v>
      </c>
      <c r="W51" s="54">
        <v>146.88</v>
      </c>
      <c r="X51" s="54">
        <v>152.94</v>
      </c>
      <c r="Y51" s="54">
        <v>157.25</v>
      </c>
      <c r="Z51" s="54">
        <v>161.75</v>
      </c>
      <c r="AA51" s="54">
        <v>165.72</v>
      </c>
      <c r="AB51" s="54">
        <v>170.08</v>
      </c>
    </row>
    <row r="52" spans="2:28" ht="15.75" x14ac:dyDescent="0.3">
      <c r="B52" s="7" t="s">
        <v>147</v>
      </c>
      <c r="C52" s="7" t="s">
        <v>173</v>
      </c>
      <c r="D52" s="54">
        <v>3.58</v>
      </c>
      <c r="E52" s="54">
        <v>3.6</v>
      </c>
      <c r="F52" s="54">
        <v>3.65</v>
      </c>
      <c r="G52" s="54">
        <v>3.69</v>
      </c>
      <c r="H52" s="54">
        <v>3.75</v>
      </c>
      <c r="I52" s="54">
        <v>3.79</v>
      </c>
      <c r="J52" s="54">
        <v>3.84</v>
      </c>
      <c r="K52" s="54">
        <v>3.87</v>
      </c>
      <c r="L52" s="54">
        <v>3.9</v>
      </c>
      <c r="M52" s="54">
        <v>3.95</v>
      </c>
      <c r="N52" s="54">
        <v>4.16</v>
      </c>
      <c r="O52" s="54">
        <v>4.37</v>
      </c>
      <c r="P52" s="54">
        <v>4.58</v>
      </c>
      <c r="Q52" s="54">
        <v>4.75</v>
      </c>
      <c r="R52" s="54">
        <v>4.95</v>
      </c>
      <c r="S52" s="54">
        <v>5.14</v>
      </c>
      <c r="T52" s="54">
        <v>5.38</v>
      </c>
      <c r="U52" s="54">
        <v>5.63</v>
      </c>
      <c r="V52" s="54">
        <v>5.85</v>
      </c>
      <c r="W52" s="54">
        <v>6.07</v>
      </c>
      <c r="X52" s="54">
        <v>6.44</v>
      </c>
      <c r="Y52" s="54">
        <v>6.87</v>
      </c>
      <c r="Z52" s="54">
        <v>7.3</v>
      </c>
      <c r="AA52" s="54">
        <v>7.67</v>
      </c>
      <c r="AB52" s="54">
        <v>8.0500000000000007</v>
      </c>
    </row>
    <row r="53" spans="2:28" ht="15.75" x14ac:dyDescent="0.3">
      <c r="B53" s="7" t="s">
        <v>147</v>
      </c>
      <c r="C53" s="7" t="s">
        <v>174</v>
      </c>
      <c r="D53" s="54">
        <v>427</v>
      </c>
      <c r="E53" s="54">
        <v>436.06</v>
      </c>
      <c r="F53" s="54">
        <v>441.35</v>
      </c>
      <c r="G53" s="54">
        <v>448.05</v>
      </c>
      <c r="H53" s="54">
        <v>455.37</v>
      </c>
      <c r="I53" s="54">
        <v>466.33</v>
      </c>
      <c r="J53" s="54">
        <v>478.47</v>
      </c>
      <c r="K53" s="54">
        <v>491.07</v>
      </c>
      <c r="L53" s="54">
        <v>500.97</v>
      </c>
      <c r="M53" s="54">
        <v>509.97</v>
      </c>
      <c r="N53" s="54">
        <v>526.05999999999995</v>
      </c>
      <c r="O53" s="54">
        <v>541.46</v>
      </c>
      <c r="P53" s="54">
        <v>556.76</v>
      </c>
      <c r="Q53" s="54">
        <v>571.42999999999995</v>
      </c>
      <c r="R53" s="54">
        <v>582.30999999999995</v>
      </c>
      <c r="S53" s="54">
        <v>602.75</v>
      </c>
      <c r="T53" s="54">
        <v>621.04</v>
      </c>
      <c r="U53" s="54">
        <v>634.11</v>
      </c>
      <c r="V53" s="54">
        <v>651.76</v>
      </c>
      <c r="W53" s="54">
        <v>667.17</v>
      </c>
      <c r="X53" s="54">
        <v>690.67</v>
      </c>
      <c r="Y53" s="54">
        <v>720.08</v>
      </c>
      <c r="Z53" s="54">
        <v>738.62</v>
      </c>
      <c r="AA53" s="54">
        <v>760.65</v>
      </c>
      <c r="AB53" s="54">
        <v>788.79</v>
      </c>
    </row>
    <row r="54" spans="2:28" ht="15.75" x14ac:dyDescent="0.3">
      <c r="B54" s="7" t="s">
        <v>147</v>
      </c>
      <c r="C54" s="7" t="s">
        <v>175</v>
      </c>
      <c r="D54" s="54">
        <v>116.86</v>
      </c>
      <c r="E54" s="54">
        <v>118.32</v>
      </c>
      <c r="F54" s="54">
        <v>118.88</v>
      </c>
      <c r="G54" s="54">
        <v>119.91</v>
      </c>
      <c r="H54" s="54">
        <v>119.52</v>
      </c>
      <c r="I54" s="54">
        <v>120.85</v>
      </c>
      <c r="J54" s="54">
        <v>121.53</v>
      </c>
      <c r="K54" s="54">
        <v>121.86</v>
      </c>
      <c r="L54" s="54">
        <v>123.19</v>
      </c>
      <c r="M54" s="54">
        <v>124.14</v>
      </c>
      <c r="N54" s="54">
        <v>126.93</v>
      </c>
      <c r="O54" s="54">
        <v>133.63</v>
      </c>
      <c r="P54" s="54">
        <v>138.88999999999999</v>
      </c>
      <c r="Q54" s="54">
        <v>145.19</v>
      </c>
      <c r="R54" s="54">
        <v>151.03</v>
      </c>
      <c r="S54" s="54">
        <v>157.12</v>
      </c>
      <c r="T54" s="54">
        <v>162.93</v>
      </c>
      <c r="U54" s="54">
        <v>168.18</v>
      </c>
      <c r="V54" s="54">
        <v>173.57</v>
      </c>
      <c r="W54" s="54">
        <v>179.71</v>
      </c>
      <c r="X54" s="54">
        <v>184.41</v>
      </c>
      <c r="Y54" s="54">
        <v>191.83</v>
      </c>
      <c r="Z54" s="54">
        <v>196.45</v>
      </c>
      <c r="AA54" s="54">
        <v>203.27</v>
      </c>
      <c r="AB54" s="54">
        <v>208.91</v>
      </c>
    </row>
    <row r="55" spans="2:28" ht="15.75" x14ac:dyDescent="0.3">
      <c r="B55" s="7" t="s">
        <v>147</v>
      </c>
      <c r="C55" s="7" t="s">
        <v>176</v>
      </c>
      <c r="D55" s="54">
        <v>148.47999999999999</v>
      </c>
      <c r="E55" s="54">
        <v>148.93</v>
      </c>
      <c r="F55" s="54">
        <v>150.27000000000001</v>
      </c>
      <c r="G55" s="54">
        <v>150.93</v>
      </c>
      <c r="H55" s="54">
        <v>151.43</v>
      </c>
      <c r="I55" s="54">
        <v>153.03</v>
      </c>
      <c r="J55" s="54">
        <v>153.88</v>
      </c>
      <c r="K55" s="54">
        <v>155.06</v>
      </c>
      <c r="L55" s="54">
        <v>155.06</v>
      </c>
      <c r="M55" s="54">
        <v>155.91999999999999</v>
      </c>
      <c r="N55" s="54">
        <v>160.19</v>
      </c>
      <c r="O55" s="54">
        <v>169.59</v>
      </c>
      <c r="P55" s="54">
        <v>179.14</v>
      </c>
      <c r="Q55" s="54">
        <v>187.78</v>
      </c>
      <c r="R55" s="54">
        <v>195.66</v>
      </c>
      <c r="S55" s="54">
        <v>202.73</v>
      </c>
      <c r="T55" s="54">
        <v>210.73</v>
      </c>
      <c r="U55" s="54">
        <v>219.15</v>
      </c>
      <c r="V55" s="54">
        <v>227.85</v>
      </c>
      <c r="W55" s="54">
        <v>234.81</v>
      </c>
      <c r="X55" s="54">
        <v>244.28</v>
      </c>
      <c r="Y55" s="54">
        <v>251.74</v>
      </c>
      <c r="Z55" s="54">
        <v>261.04000000000002</v>
      </c>
      <c r="AA55" s="54">
        <v>267.16000000000003</v>
      </c>
      <c r="AB55" s="54">
        <v>276.04000000000002</v>
      </c>
    </row>
    <row r="56" spans="2:28" ht="15.75" x14ac:dyDescent="0.3">
      <c r="B56" s="7" t="s">
        <v>148</v>
      </c>
      <c r="C56" s="7" t="s">
        <v>153</v>
      </c>
      <c r="D56" s="54">
        <v>10.210000000000001</v>
      </c>
      <c r="E56" s="54">
        <v>10.57</v>
      </c>
      <c r="F56" s="54">
        <v>10.86</v>
      </c>
      <c r="G56" s="54">
        <v>11.24</v>
      </c>
      <c r="H56" s="54">
        <v>11.68</v>
      </c>
      <c r="I56" s="54">
        <v>12.05</v>
      </c>
      <c r="J56" s="54">
        <v>12.62</v>
      </c>
      <c r="K56" s="54">
        <v>13.18</v>
      </c>
      <c r="L56" s="54">
        <v>13.69</v>
      </c>
      <c r="M56" s="54">
        <v>14.18</v>
      </c>
      <c r="N56" s="54">
        <v>14.78</v>
      </c>
      <c r="O56" s="54">
        <v>15.49</v>
      </c>
      <c r="P56" s="54">
        <v>16.04</v>
      </c>
      <c r="Q56" s="54">
        <v>16.77</v>
      </c>
      <c r="R56" s="54">
        <v>17.36</v>
      </c>
      <c r="S56" s="54">
        <v>18.059999999999999</v>
      </c>
      <c r="T56" s="54">
        <v>18.89</v>
      </c>
      <c r="U56" s="54">
        <v>19.440000000000001</v>
      </c>
      <c r="V56" s="54">
        <v>19.96</v>
      </c>
      <c r="W56" s="54">
        <v>20.81</v>
      </c>
      <c r="X56" s="54">
        <v>21.58</v>
      </c>
      <c r="Y56" s="54">
        <v>22.02</v>
      </c>
      <c r="Z56" s="54">
        <v>22.47</v>
      </c>
      <c r="AA56" s="54">
        <v>23.06</v>
      </c>
      <c r="AB56" s="54">
        <v>23.82</v>
      </c>
    </row>
    <row r="57" spans="2:28" ht="15.75" x14ac:dyDescent="0.3">
      <c r="B57" s="7" t="s">
        <v>148</v>
      </c>
      <c r="C57" s="7" t="s">
        <v>154</v>
      </c>
      <c r="D57" s="54">
        <v>27.15</v>
      </c>
      <c r="E57" s="54">
        <v>27.33</v>
      </c>
      <c r="F57" s="54">
        <v>27.59</v>
      </c>
      <c r="G57" s="54">
        <v>27.87</v>
      </c>
      <c r="H57" s="54">
        <v>28</v>
      </c>
      <c r="I57" s="54">
        <v>28.52</v>
      </c>
      <c r="J57" s="54">
        <v>30.68</v>
      </c>
      <c r="K57" s="54">
        <v>32.75</v>
      </c>
      <c r="L57" s="54">
        <v>35.020000000000003</v>
      </c>
      <c r="M57" s="54">
        <v>37.26</v>
      </c>
      <c r="N57" s="54">
        <v>38.49</v>
      </c>
      <c r="O57" s="54">
        <v>39.979999999999997</v>
      </c>
      <c r="P57" s="54">
        <v>41.52</v>
      </c>
      <c r="Q57" s="54">
        <v>42.69</v>
      </c>
      <c r="R57" s="54">
        <v>44.01</v>
      </c>
      <c r="S57" s="54">
        <v>45.34</v>
      </c>
      <c r="T57" s="54">
        <v>46.22</v>
      </c>
      <c r="U57" s="54">
        <v>47.49</v>
      </c>
      <c r="V57" s="54">
        <v>48.73</v>
      </c>
      <c r="W57" s="54">
        <v>49.68</v>
      </c>
      <c r="X57" s="54">
        <v>50.87</v>
      </c>
      <c r="Y57" s="54">
        <v>52.03</v>
      </c>
      <c r="Z57" s="54">
        <v>53.38</v>
      </c>
      <c r="AA57" s="54">
        <v>53.92</v>
      </c>
      <c r="AB57" s="54">
        <v>54.85</v>
      </c>
    </row>
    <row r="58" spans="2:28" ht="15.75" x14ac:dyDescent="0.3">
      <c r="B58" s="7" t="s">
        <v>148</v>
      </c>
      <c r="C58" s="7" t="s">
        <v>155</v>
      </c>
      <c r="D58" s="54">
        <v>155.31</v>
      </c>
      <c r="E58" s="54">
        <v>159.18</v>
      </c>
      <c r="F58" s="54">
        <v>162.31</v>
      </c>
      <c r="G58" s="54">
        <v>163.88</v>
      </c>
      <c r="H58" s="54">
        <v>166.23</v>
      </c>
      <c r="I58" s="54">
        <v>171.28</v>
      </c>
      <c r="J58" s="54">
        <v>181.44</v>
      </c>
      <c r="K58" s="54">
        <v>192.14</v>
      </c>
      <c r="L58" s="54">
        <v>205.25</v>
      </c>
      <c r="M58" s="54">
        <v>217.97</v>
      </c>
      <c r="N58" s="54">
        <v>228.93</v>
      </c>
      <c r="O58" s="54">
        <v>238.11</v>
      </c>
      <c r="P58" s="54">
        <v>248.55</v>
      </c>
      <c r="Q58" s="54">
        <v>256.23</v>
      </c>
      <c r="R58" s="54">
        <v>267.64999999999998</v>
      </c>
      <c r="S58" s="54">
        <v>278.05</v>
      </c>
      <c r="T58" s="54">
        <v>285.58999999999997</v>
      </c>
      <c r="U58" s="54">
        <v>297.51</v>
      </c>
      <c r="V58" s="54">
        <v>309.2</v>
      </c>
      <c r="W58" s="54">
        <v>316.60000000000002</v>
      </c>
      <c r="X58" s="54">
        <v>324.67</v>
      </c>
      <c r="Y58" s="54">
        <v>329.94</v>
      </c>
      <c r="Z58" s="54">
        <v>339.76</v>
      </c>
      <c r="AA58" s="54">
        <v>347.03</v>
      </c>
      <c r="AB58" s="54">
        <v>354.63</v>
      </c>
    </row>
    <row r="59" spans="2:28" ht="15.75" x14ac:dyDescent="0.3">
      <c r="B59" s="7" t="s">
        <v>148</v>
      </c>
      <c r="C59" s="7" t="s">
        <v>156</v>
      </c>
      <c r="D59" s="54">
        <v>65.540000000000006</v>
      </c>
      <c r="E59" s="54">
        <v>67.290000000000006</v>
      </c>
      <c r="F59" s="54">
        <v>68.5</v>
      </c>
      <c r="G59" s="54">
        <v>70.569999999999993</v>
      </c>
      <c r="H59" s="54">
        <v>72.58</v>
      </c>
      <c r="I59" s="54">
        <v>75.150000000000006</v>
      </c>
      <c r="J59" s="54">
        <v>78.44</v>
      </c>
      <c r="K59" s="54">
        <v>81.17</v>
      </c>
      <c r="L59" s="54">
        <v>88.21</v>
      </c>
      <c r="M59" s="54">
        <v>95.12</v>
      </c>
      <c r="N59" s="54">
        <v>101.1</v>
      </c>
      <c r="O59" s="54">
        <v>108.07</v>
      </c>
      <c r="P59" s="54">
        <v>114.7</v>
      </c>
      <c r="Q59" s="54">
        <v>120.92</v>
      </c>
      <c r="R59" s="54">
        <v>128.83000000000001</v>
      </c>
      <c r="S59" s="54">
        <v>133.69999999999999</v>
      </c>
      <c r="T59" s="54">
        <v>139.5</v>
      </c>
      <c r="U59" s="54">
        <v>145.09</v>
      </c>
      <c r="V59" s="54">
        <v>152.26</v>
      </c>
      <c r="W59" s="54">
        <v>159.21</v>
      </c>
      <c r="X59" s="54">
        <v>164.7</v>
      </c>
      <c r="Y59" s="54">
        <v>171.87</v>
      </c>
      <c r="Z59" s="54">
        <v>178.65</v>
      </c>
      <c r="AA59" s="54">
        <v>185.34</v>
      </c>
      <c r="AB59" s="54">
        <v>190.61</v>
      </c>
    </row>
    <row r="60" spans="2:28" ht="15.75" x14ac:dyDescent="0.3">
      <c r="B60" s="7" t="s">
        <v>148</v>
      </c>
      <c r="C60" s="7" t="s">
        <v>157</v>
      </c>
      <c r="D60" s="54">
        <v>8.91</v>
      </c>
      <c r="E60" s="54">
        <v>9.11</v>
      </c>
      <c r="F60" s="54">
        <v>9.1999999999999993</v>
      </c>
      <c r="G60" s="54">
        <v>9.36</v>
      </c>
      <c r="H60" s="54">
        <v>9.51</v>
      </c>
      <c r="I60" s="54">
        <v>9.74</v>
      </c>
      <c r="J60" s="54">
        <v>10.01</v>
      </c>
      <c r="K60" s="54">
        <v>10.19</v>
      </c>
      <c r="L60" s="54">
        <v>10.47</v>
      </c>
      <c r="M60" s="54">
        <v>10.75</v>
      </c>
      <c r="N60" s="54">
        <v>11</v>
      </c>
      <c r="O60" s="54">
        <v>11.22</v>
      </c>
      <c r="P60" s="54">
        <v>11.52</v>
      </c>
      <c r="Q60" s="54">
        <v>11.69</v>
      </c>
      <c r="R60" s="54">
        <v>11.84</v>
      </c>
      <c r="S60" s="54">
        <v>12.08</v>
      </c>
      <c r="T60" s="54">
        <v>12.37</v>
      </c>
      <c r="U60" s="54">
        <v>12.68</v>
      </c>
      <c r="V60" s="54">
        <v>12.97</v>
      </c>
      <c r="W60" s="54">
        <v>13.27</v>
      </c>
      <c r="X60" s="54">
        <v>13.46</v>
      </c>
      <c r="Y60" s="54">
        <v>13.75</v>
      </c>
      <c r="Z60" s="54">
        <v>14.05</v>
      </c>
      <c r="AA60" s="54">
        <v>14.23</v>
      </c>
      <c r="AB60" s="54">
        <v>14.59</v>
      </c>
    </row>
    <row r="61" spans="2:28" ht="15.75" x14ac:dyDescent="0.3">
      <c r="B61" s="7" t="s">
        <v>148</v>
      </c>
      <c r="C61" s="7" t="s">
        <v>158</v>
      </c>
      <c r="D61" s="54">
        <v>11.48</v>
      </c>
      <c r="E61" s="54">
        <v>11.58</v>
      </c>
      <c r="F61" s="54">
        <v>11.61</v>
      </c>
      <c r="G61" s="54">
        <v>11.77</v>
      </c>
      <c r="H61" s="54">
        <v>11.83</v>
      </c>
      <c r="I61" s="54">
        <v>11.98</v>
      </c>
      <c r="J61" s="54">
        <v>12.89</v>
      </c>
      <c r="K61" s="54">
        <v>13.86</v>
      </c>
      <c r="L61" s="54">
        <v>15.05</v>
      </c>
      <c r="M61" s="54">
        <v>16.36</v>
      </c>
      <c r="N61" s="54">
        <v>16.97</v>
      </c>
      <c r="O61" s="54">
        <v>17.59</v>
      </c>
      <c r="P61" s="54">
        <v>18.190000000000001</v>
      </c>
      <c r="Q61" s="54">
        <v>18.77</v>
      </c>
      <c r="R61" s="54">
        <v>19.5</v>
      </c>
      <c r="S61" s="54">
        <v>20.03</v>
      </c>
      <c r="T61" s="54">
        <v>20.71</v>
      </c>
      <c r="U61" s="54">
        <v>21.11</v>
      </c>
      <c r="V61" s="54">
        <v>21.82</v>
      </c>
      <c r="W61" s="54">
        <v>22.38</v>
      </c>
      <c r="X61" s="54">
        <v>23.01</v>
      </c>
      <c r="Y61" s="54">
        <v>23.6</v>
      </c>
      <c r="Z61" s="54">
        <v>24.13</v>
      </c>
      <c r="AA61" s="54">
        <v>24.34</v>
      </c>
      <c r="AB61" s="54">
        <v>24.45</v>
      </c>
    </row>
    <row r="62" spans="2:28" ht="15.75" x14ac:dyDescent="0.3">
      <c r="B62" s="7" t="s">
        <v>148</v>
      </c>
      <c r="C62" s="7" t="s">
        <v>159</v>
      </c>
      <c r="D62" s="54">
        <v>223.13</v>
      </c>
      <c r="E62" s="54">
        <v>227.66</v>
      </c>
      <c r="F62" s="54">
        <v>230.34</v>
      </c>
      <c r="G62" s="54">
        <v>232.36</v>
      </c>
      <c r="H62" s="54">
        <v>236.91</v>
      </c>
      <c r="I62" s="54">
        <v>242.97</v>
      </c>
      <c r="J62" s="54">
        <v>256.87</v>
      </c>
      <c r="K62" s="54">
        <v>269.58</v>
      </c>
      <c r="L62" s="54">
        <v>293.85000000000002</v>
      </c>
      <c r="M62" s="54">
        <v>319.57</v>
      </c>
      <c r="N62" s="54">
        <v>337.82</v>
      </c>
      <c r="O62" s="54">
        <v>356.34</v>
      </c>
      <c r="P62" s="54">
        <v>375.78</v>
      </c>
      <c r="Q62" s="54">
        <v>395.33</v>
      </c>
      <c r="R62" s="54">
        <v>416.97</v>
      </c>
      <c r="S62" s="54">
        <v>430.63</v>
      </c>
      <c r="T62" s="54">
        <v>442.69</v>
      </c>
      <c r="U62" s="54">
        <v>460.5</v>
      </c>
      <c r="V62" s="54">
        <v>474.43</v>
      </c>
      <c r="W62" s="54">
        <v>494.86</v>
      </c>
      <c r="X62" s="54">
        <v>513.16999999999996</v>
      </c>
      <c r="Y62" s="54">
        <v>525.59</v>
      </c>
      <c r="Z62" s="54">
        <v>534.54</v>
      </c>
      <c r="AA62" s="54">
        <v>543.99</v>
      </c>
      <c r="AB62" s="54">
        <v>552.44000000000005</v>
      </c>
    </row>
    <row r="63" spans="2:28" ht="15.75" x14ac:dyDescent="0.3">
      <c r="B63" s="7" t="s">
        <v>148</v>
      </c>
      <c r="C63" s="7" t="s">
        <v>160</v>
      </c>
      <c r="D63" s="54">
        <v>53.83</v>
      </c>
      <c r="E63" s="54">
        <v>55.23</v>
      </c>
      <c r="F63" s="54">
        <v>56.71</v>
      </c>
      <c r="G63" s="54">
        <v>57.8</v>
      </c>
      <c r="H63" s="54">
        <v>59.1</v>
      </c>
      <c r="I63" s="54">
        <v>61.06</v>
      </c>
      <c r="J63" s="54">
        <v>63.13</v>
      </c>
      <c r="K63" s="54">
        <v>66.05</v>
      </c>
      <c r="L63" s="54">
        <v>71.959999999999994</v>
      </c>
      <c r="M63" s="54">
        <v>78.31</v>
      </c>
      <c r="N63" s="54">
        <v>83.45</v>
      </c>
      <c r="O63" s="54">
        <v>89.19</v>
      </c>
      <c r="P63" s="54">
        <v>94.99</v>
      </c>
      <c r="Q63" s="54">
        <v>101.53</v>
      </c>
      <c r="R63" s="54">
        <v>108.61</v>
      </c>
      <c r="S63" s="54">
        <v>114.49</v>
      </c>
      <c r="T63" s="54">
        <v>120.33</v>
      </c>
      <c r="U63" s="54">
        <v>125.18</v>
      </c>
      <c r="V63" s="54">
        <v>131.80000000000001</v>
      </c>
      <c r="W63" s="54">
        <v>138.24</v>
      </c>
      <c r="X63" s="54">
        <v>144.51</v>
      </c>
      <c r="Y63" s="54">
        <v>149.66</v>
      </c>
      <c r="Z63" s="54">
        <v>155.97</v>
      </c>
      <c r="AA63" s="54">
        <v>161.85</v>
      </c>
      <c r="AB63" s="54">
        <v>165.91</v>
      </c>
    </row>
    <row r="64" spans="2:28" ht="15.75" x14ac:dyDescent="0.3">
      <c r="B64" s="7" t="s">
        <v>148</v>
      </c>
      <c r="C64" s="7" t="s">
        <v>161</v>
      </c>
      <c r="D64" s="54">
        <v>135.18</v>
      </c>
      <c r="E64" s="54">
        <v>139.81</v>
      </c>
      <c r="F64" s="54">
        <v>145.51</v>
      </c>
      <c r="G64" s="54">
        <v>150.32</v>
      </c>
      <c r="H64" s="54">
        <v>156.41</v>
      </c>
      <c r="I64" s="54">
        <v>163.69999999999999</v>
      </c>
      <c r="J64" s="54">
        <v>171.84</v>
      </c>
      <c r="K64" s="54">
        <v>180.68</v>
      </c>
      <c r="L64" s="54">
        <v>188.85</v>
      </c>
      <c r="M64" s="54">
        <v>197.91</v>
      </c>
      <c r="N64" s="54">
        <v>206.14</v>
      </c>
      <c r="O64" s="54">
        <v>214.97</v>
      </c>
      <c r="P64" s="54">
        <v>222.96</v>
      </c>
      <c r="Q64" s="54">
        <v>229.98</v>
      </c>
      <c r="R64" s="54">
        <v>239.56</v>
      </c>
      <c r="S64" s="54">
        <v>248</v>
      </c>
      <c r="T64" s="54">
        <v>259.33</v>
      </c>
      <c r="U64" s="54">
        <v>267.3</v>
      </c>
      <c r="V64" s="54">
        <v>276.60000000000002</v>
      </c>
      <c r="W64" s="54">
        <v>287.27</v>
      </c>
      <c r="X64" s="54">
        <v>296.14999999999998</v>
      </c>
      <c r="Y64" s="54">
        <v>307.14999999999998</v>
      </c>
      <c r="Z64" s="54">
        <v>319.31</v>
      </c>
      <c r="AA64" s="54">
        <v>330.65</v>
      </c>
      <c r="AB64" s="54">
        <v>340.3</v>
      </c>
    </row>
    <row r="65" spans="2:28" ht="15.75" x14ac:dyDescent="0.3">
      <c r="B65" s="7" t="s">
        <v>148</v>
      </c>
      <c r="C65" s="7" t="s">
        <v>162</v>
      </c>
      <c r="D65" s="54">
        <v>12.04</v>
      </c>
      <c r="E65" s="54">
        <v>12.14</v>
      </c>
      <c r="F65" s="54">
        <v>12.33</v>
      </c>
      <c r="G65" s="54">
        <v>12.55</v>
      </c>
      <c r="H65" s="54">
        <v>12.76</v>
      </c>
      <c r="I65" s="54">
        <v>13.07</v>
      </c>
      <c r="J65" s="54">
        <v>13.92</v>
      </c>
      <c r="K65" s="54">
        <v>14.86</v>
      </c>
      <c r="L65" s="54">
        <v>15.89</v>
      </c>
      <c r="M65" s="54">
        <v>17.059999999999999</v>
      </c>
      <c r="N65" s="54">
        <v>17.739999999999998</v>
      </c>
      <c r="O65" s="54">
        <v>18.53</v>
      </c>
      <c r="P65" s="54">
        <v>19.04</v>
      </c>
      <c r="Q65" s="54">
        <v>19.72</v>
      </c>
      <c r="R65" s="54">
        <v>20.239999999999998</v>
      </c>
      <c r="S65" s="54">
        <v>21.01</v>
      </c>
      <c r="T65" s="54">
        <v>21.72</v>
      </c>
      <c r="U65" s="54">
        <v>22.31</v>
      </c>
      <c r="V65" s="54">
        <v>22.88</v>
      </c>
      <c r="W65" s="54">
        <v>23.73</v>
      </c>
      <c r="X65" s="54">
        <v>24.49</v>
      </c>
      <c r="Y65" s="54">
        <v>25.13</v>
      </c>
      <c r="Z65" s="54">
        <v>25.79</v>
      </c>
      <c r="AA65" s="54">
        <v>26.09</v>
      </c>
      <c r="AB65" s="54">
        <v>26.4</v>
      </c>
    </row>
    <row r="66" spans="2:28" ht="15.75" x14ac:dyDescent="0.3">
      <c r="B66" s="7" t="s">
        <v>148</v>
      </c>
      <c r="C66" s="7" t="s">
        <v>163</v>
      </c>
      <c r="D66" s="54">
        <v>69.900000000000006</v>
      </c>
      <c r="E66" s="54">
        <v>72.3</v>
      </c>
      <c r="F66" s="54">
        <v>74.819999999999993</v>
      </c>
      <c r="G66" s="54">
        <v>77.569999999999993</v>
      </c>
      <c r="H66" s="54">
        <v>79.67</v>
      </c>
      <c r="I66" s="54">
        <v>83.01</v>
      </c>
      <c r="J66" s="54">
        <v>86.53</v>
      </c>
      <c r="K66" s="54">
        <v>90.19</v>
      </c>
      <c r="L66" s="54">
        <v>96.57</v>
      </c>
      <c r="M66" s="54">
        <v>103.45</v>
      </c>
      <c r="N66" s="54">
        <v>110.62</v>
      </c>
      <c r="O66" s="54">
        <v>117.43</v>
      </c>
      <c r="P66" s="54">
        <v>124.52</v>
      </c>
      <c r="Q66" s="54">
        <v>130.38</v>
      </c>
      <c r="R66" s="54">
        <v>136.47</v>
      </c>
      <c r="S66" s="54">
        <v>142.65</v>
      </c>
      <c r="T66" s="54">
        <v>149.16</v>
      </c>
      <c r="U66" s="54">
        <v>155.31</v>
      </c>
      <c r="V66" s="54">
        <v>161.81</v>
      </c>
      <c r="W66" s="54">
        <v>168.24</v>
      </c>
      <c r="X66" s="54">
        <v>173.77</v>
      </c>
      <c r="Y66" s="54">
        <v>181.16</v>
      </c>
      <c r="Z66" s="54">
        <v>189.23</v>
      </c>
      <c r="AA66" s="54">
        <v>195.61</v>
      </c>
      <c r="AB66" s="54">
        <v>204.12</v>
      </c>
    </row>
    <row r="67" spans="2:28" ht="15.75" x14ac:dyDescent="0.3">
      <c r="B67" s="7" t="s">
        <v>148</v>
      </c>
      <c r="C67" s="7" t="s">
        <v>164</v>
      </c>
      <c r="D67" s="54">
        <v>122.75</v>
      </c>
      <c r="E67" s="54">
        <v>125.22</v>
      </c>
      <c r="F67" s="54">
        <v>126.82</v>
      </c>
      <c r="G67" s="54">
        <v>129.4</v>
      </c>
      <c r="H67" s="54">
        <v>131.65</v>
      </c>
      <c r="I67" s="54">
        <v>135.28</v>
      </c>
      <c r="J67" s="54">
        <v>142.63</v>
      </c>
      <c r="K67" s="54">
        <v>149.83000000000001</v>
      </c>
      <c r="L67" s="54">
        <v>166.21</v>
      </c>
      <c r="M67" s="54">
        <v>183.18</v>
      </c>
      <c r="N67" s="54">
        <v>196.37</v>
      </c>
      <c r="O67" s="54">
        <v>212.49</v>
      </c>
      <c r="P67" s="54">
        <v>229.15</v>
      </c>
      <c r="Q67" s="54">
        <v>244.18</v>
      </c>
      <c r="R67" s="54">
        <v>260.27</v>
      </c>
      <c r="S67" s="54">
        <v>270</v>
      </c>
      <c r="T67" s="54">
        <v>281.93</v>
      </c>
      <c r="U67" s="54">
        <v>295.35000000000002</v>
      </c>
      <c r="V67" s="54">
        <v>307.08999999999997</v>
      </c>
      <c r="W67" s="54">
        <v>319.8</v>
      </c>
      <c r="X67" s="54">
        <v>333.07</v>
      </c>
      <c r="Y67" s="54">
        <v>347.88</v>
      </c>
      <c r="Z67" s="54">
        <v>361.08</v>
      </c>
      <c r="AA67" s="54">
        <v>370.95</v>
      </c>
      <c r="AB67" s="54">
        <v>386.39</v>
      </c>
    </row>
    <row r="68" spans="2:28" ht="15.75" x14ac:dyDescent="0.3">
      <c r="B68" s="7" t="s">
        <v>148</v>
      </c>
      <c r="C68" s="7" t="s">
        <v>165</v>
      </c>
      <c r="D68" s="54">
        <v>158.27000000000001</v>
      </c>
      <c r="E68" s="54">
        <v>164.45</v>
      </c>
      <c r="F68" s="54">
        <v>170.38</v>
      </c>
      <c r="G68" s="54">
        <v>174.83</v>
      </c>
      <c r="H68" s="54">
        <v>179.79</v>
      </c>
      <c r="I68" s="54">
        <v>187.7</v>
      </c>
      <c r="J68" s="54">
        <v>196.2</v>
      </c>
      <c r="K68" s="54">
        <v>205.05</v>
      </c>
      <c r="L68" s="54">
        <v>218.85</v>
      </c>
      <c r="M68" s="54">
        <v>232.2</v>
      </c>
      <c r="N68" s="54">
        <v>246.01</v>
      </c>
      <c r="O68" s="54">
        <v>259.27999999999997</v>
      </c>
      <c r="P68" s="54">
        <v>274.5</v>
      </c>
      <c r="Q68" s="54">
        <v>287.18</v>
      </c>
      <c r="R68" s="54">
        <v>302.76</v>
      </c>
      <c r="S68" s="54">
        <v>315.66000000000003</v>
      </c>
      <c r="T68" s="54">
        <v>327.31</v>
      </c>
      <c r="U68" s="54">
        <v>341.22</v>
      </c>
      <c r="V68" s="54">
        <v>352.03</v>
      </c>
      <c r="W68" s="54">
        <v>368.25</v>
      </c>
      <c r="X68" s="54">
        <v>381.55</v>
      </c>
      <c r="Y68" s="54">
        <v>395.14</v>
      </c>
      <c r="Z68" s="54">
        <v>411.78</v>
      </c>
      <c r="AA68" s="54">
        <v>427.34</v>
      </c>
      <c r="AB68" s="54">
        <v>440.78</v>
      </c>
    </row>
    <row r="69" spans="2:28" ht="15.75" x14ac:dyDescent="0.3">
      <c r="B69" s="7" t="s">
        <v>148</v>
      </c>
      <c r="C69" s="7" t="s">
        <v>166</v>
      </c>
      <c r="D69" s="54">
        <v>218.07</v>
      </c>
      <c r="E69" s="54">
        <v>223.7</v>
      </c>
      <c r="F69" s="54">
        <v>229.1</v>
      </c>
      <c r="G69" s="54">
        <v>236.46</v>
      </c>
      <c r="H69" s="54">
        <v>240.71</v>
      </c>
      <c r="I69" s="54">
        <v>247.88</v>
      </c>
      <c r="J69" s="54">
        <v>260.82</v>
      </c>
      <c r="K69" s="54">
        <v>270.3</v>
      </c>
      <c r="L69" s="54">
        <v>281.57</v>
      </c>
      <c r="M69" s="54">
        <v>291.56</v>
      </c>
      <c r="N69" s="54">
        <v>305.52</v>
      </c>
      <c r="O69" s="54">
        <v>315.27999999999997</v>
      </c>
      <c r="P69" s="54">
        <v>328.34</v>
      </c>
      <c r="Q69" s="54">
        <v>338.27</v>
      </c>
      <c r="R69" s="54">
        <v>352.75</v>
      </c>
      <c r="S69" s="54">
        <v>367.15</v>
      </c>
      <c r="T69" s="54">
        <v>381.28</v>
      </c>
      <c r="U69" s="54">
        <v>396.12</v>
      </c>
      <c r="V69" s="54">
        <v>411.88</v>
      </c>
      <c r="W69" s="54">
        <v>429.77</v>
      </c>
      <c r="X69" s="54">
        <v>449.03</v>
      </c>
      <c r="Y69" s="54">
        <v>456.58</v>
      </c>
      <c r="Z69" s="54">
        <v>464.24</v>
      </c>
      <c r="AA69" s="54">
        <v>475.49</v>
      </c>
      <c r="AB69" s="54">
        <v>483</v>
      </c>
    </row>
    <row r="70" spans="2:28" ht="15.75" x14ac:dyDescent="0.3">
      <c r="B70" s="7" t="s">
        <v>148</v>
      </c>
      <c r="C70" s="7" t="s">
        <v>167</v>
      </c>
      <c r="D70" s="54">
        <v>0.66</v>
      </c>
      <c r="E70" s="54">
        <v>0.67</v>
      </c>
      <c r="F70" s="54">
        <v>0.67</v>
      </c>
      <c r="G70" s="54">
        <v>0.68</v>
      </c>
      <c r="H70" s="54">
        <v>0.69</v>
      </c>
      <c r="I70" s="54">
        <v>0.7</v>
      </c>
      <c r="J70" s="54">
        <v>0.75</v>
      </c>
      <c r="K70" s="54">
        <v>0.81</v>
      </c>
      <c r="L70" s="54">
        <v>0.88</v>
      </c>
      <c r="M70" s="54">
        <v>0.94</v>
      </c>
      <c r="N70" s="54">
        <v>0.98</v>
      </c>
      <c r="O70" s="54">
        <v>1.01</v>
      </c>
      <c r="P70" s="54">
        <v>1.04</v>
      </c>
      <c r="Q70" s="54">
        <v>1.07</v>
      </c>
      <c r="R70" s="54">
        <v>1.1100000000000001</v>
      </c>
      <c r="S70" s="54">
        <v>1.1499999999999999</v>
      </c>
      <c r="T70" s="54">
        <v>1.18</v>
      </c>
      <c r="U70" s="54">
        <v>1.22</v>
      </c>
      <c r="V70" s="54">
        <v>1.24</v>
      </c>
      <c r="W70" s="54">
        <v>1.27</v>
      </c>
      <c r="X70" s="54">
        <v>1.31</v>
      </c>
      <c r="Y70" s="54">
        <v>1.33</v>
      </c>
      <c r="Z70" s="54">
        <v>1.36</v>
      </c>
      <c r="AA70" s="54">
        <v>1.38</v>
      </c>
      <c r="AB70" s="54">
        <v>1.41</v>
      </c>
    </row>
    <row r="71" spans="2:28" ht="15.75" x14ac:dyDescent="0.3">
      <c r="B71" s="7" t="s">
        <v>148</v>
      </c>
      <c r="C71" s="7" t="s">
        <v>168</v>
      </c>
      <c r="D71" s="54">
        <v>60.2</v>
      </c>
      <c r="E71" s="54">
        <v>62.24</v>
      </c>
      <c r="F71" s="54">
        <v>63.63</v>
      </c>
      <c r="G71" s="54">
        <v>64.88</v>
      </c>
      <c r="H71" s="54">
        <v>66.209999999999994</v>
      </c>
      <c r="I71" s="54">
        <v>68.08</v>
      </c>
      <c r="J71" s="54">
        <v>71.88</v>
      </c>
      <c r="K71" s="54">
        <v>75.52</v>
      </c>
      <c r="L71" s="54">
        <v>80.22</v>
      </c>
      <c r="M71" s="54">
        <v>85.33</v>
      </c>
      <c r="N71" s="54">
        <v>89.51</v>
      </c>
      <c r="O71" s="54">
        <v>93.68</v>
      </c>
      <c r="P71" s="54">
        <v>97.88</v>
      </c>
      <c r="Q71" s="54">
        <v>101.67</v>
      </c>
      <c r="R71" s="54">
        <v>106.33</v>
      </c>
      <c r="S71" s="54">
        <v>111.12</v>
      </c>
      <c r="T71" s="54">
        <v>115.73</v>
      </c>
      <c r="U71" s="54">
        <v>119.64</v>
      </c>
      <c r="V71" s="54">
        <v>124.57</v>
      </c>
      <c r="W71" s="54">
        <v>129.16999999999999</v>
      </c>
      <c r="X71" s="54">
        <v>133.96</v>
      </c>
      <c r="Y71" s="54">
        <v>137.18</v>
      </c>
      <c r="Z71" s="54">
        <v>142.22</v>
      </c>
      <c r="AA71" s="54">
        <v>146.25</v>
      </c>
      <c r="AB71" s="54">
        <v>150.63</v>
      </c>
    </row>
    <row r="72" spans="2:28" ht="15.75" x14ac:dyDescent="0.3">
      <c r="B72" s="7" t="s">
        <v>148</v>
      </c>
      <c r="C72" s="7" t="s">
        <v>169</v>
      </c>
      <c r="D72" s="54">
        <v>18.53</v>
      </c>
      <c r="E72" s="54">
        <v>19.079999999999998</v>
      </c>
      <c r="F72" s="54">
        <v>19.61</v>
      </c>
      <c r="G72" s="54">
        <v>20.02</v>
      </c>
      <c r="H72" s="54">
        <v>20.34</v>
      </c>
      <c r="I72" s="54">
        <v>20.8</v>
      </c>
      <c r="J72" s="54">
        <v>21.75</v>
      </c>
      <c r="K72" s="54">
        <v>22.7</v>
      </c>
      <c r="L72" s="54">
        <v>24.59</v>
      </c>
      <c r="M72" s="54">
        <v>26.29</v>
      </c>
      <c r="N72" s="54">
        <v>27.98</v>
      </c>
      <c r="O72" s="54">
        <v>29.55</v>
      </c>
      <c r="P72" s="54">
        <v>31.21</v>
      </c>
      <c r="Q72" s="54">
        <v>32.68</v>
      </c>
      <c r="R72" s="54">
        <v>34.49</v>
      </c>
      <c r="S72" s="54">
        <v>35.799999999999997</v>
      </c>
      <c r="T72" s="54">
        <v>37.409999999999997</v>
      </c>
      <c r="U72" s="54">
        <v>39.08</v>
      </c>
      <c r="V72" s="54">
        <v>40.31</v>
      </c>
      <c r="W72" s="54">
        <v>41.84</v>
      </c>
      <c r="X72" s="54">
        <v>43.77</v>
      </c>
      <c r="Y72" s="54">
        <v>45.05</v>
      </c>
      <c r="Z72" s="54">
        <v>46.19</v>
      </c>
      <c r="AA72" s="54">
        <v>47.54</v>
      </c>
      <c r="AB72" s="54">
        <v>49.06</v>
      </c>
    </row>
    <row r="73" spans="2:28" ht="15.75" x14ac:dyDescent="0.3">
      <c r="B73" s="7" t="s">
        <v>148</v>
      </c>
      <c r="C73" s="7" t="s">
        <v>170</v>
      </c>
      <c r="D73" s="54">
        <v>4.22</v>
      </c>
      <c r="E73" s="54">
        <v>4.26</v>
      </c>
      <c r="F73" s="54">
        <v>4.26</v>
      </c>
      <c r="G73" s="54">
        <v>4.3099999999999996</v>
      </c>
      <c r="H73" s="54">
        <v>4.38</v>
      </c>
      <c r="I73" s="54">
        <v>4.3899999999999997</v>
      </c>
      <c r="J73" s="54">
        <v>4.4400000000000004</v>
      </c>
      <c r="K73" s="54">
        <v>4.49</v>
      </c>
      <c r="L73" s="54">
        <v>4.54</v>
      </c>
      <c r="M73" s="54">
        <v>4.59</v>
      </c>
      <c r="N73" s="54">
        <v>4.66</v>
      </c>
      <c r="O73" s="54">
        <v>4.76</v>
      </c>
      <c r="P73" s="54">
        <v>4.84</v>
      </c>
      <c r="Q73" s="54">
        <v>4.8600000000000003</v>
      </c>
      <c r="R73" s="54">
        <v>4.92</v>
      </c>
      <c r="S73" s="54">
        <v>5</v>
      </c>
      <c r="T73" s="54">
        <v>5.0599999999999996</v>
      </c>
      <c r="U73" s="54">
        <v>5.0999999999999996</v>
      </c>
      <c r="V73" s="54">
        <v>5.17</v>
      </c>
      <c r="W73" s="54">
        <v>5.22</v>
      </c>
      <c r="X73" s="54">
        <v>5.29</v>
      </c>
      <c r="Y73" s="54">
        <v>5.34</v>
      </c>
      <c r="Z73" s="54">
        <v>5.39</v>
      </c>
      <c r="AA73" s="54">
        <v>5.47</v>
      </c>
      <c r="AB73" s="54">
        <v>5.5</v>
      </c>
    </row>
    <row r="74" spans="2:28" ht="15.75" x14ac:dyDescent="0.3">
      <c r="B74" s="7" t="s">
        <v>148</v>
      </c>
      <c r="C74" s="7" t="s">
        <v>171</v>
      </c>
      <c r="D74" s="54">
        <v>10.27</v>
      </c>
      <c r="E74" s="54">
        <v>10.54</v>
      </c>
      <c r="F74" s="54">
        <v>10.72</v>
      </c>
      <c r="G74" s="54">
        <v>10.97</v>
      </c>
      <c r="H74" s="54">
        <v>11.19</v>
      </c>
      <c r="I74" s="54">
        <v>11.62</v>
      </c>
      <c r="J74" s="54">
        <v>11.98</v>
      </c>
      <c r="K74" s="54">
        <v>12.5</v>
      </c>
      <c r="L74" s="54">
        <v>13.75</v>
      </c>
      <c r="M74" s="54">
        <v>15.13</v>
      </c>
      <c r="N74" s="54">
        <v>16.41</v>
      </c>
      <c r="O74" s="54">
        <v>17.71</v>
      </c>
      <c r="P74" s="54">
        <v>19</v>
      </c>
      <c r="Q74" s="54">
        <v>20.54</v>
      </c>
      <c r="R74" s="54">
        <v>22.06</v>
      </c>
      <c r="S74" s="54">
        <v>23.25</v>
      </c>
      <c r="T74" s="54">
        <v>24.46</v>
      </c>
      <c r="U74" s="54">
        <v>25.62</v>
      </c>
      <c r="V74" s="54">
        <v>26.94</v>
      </c>
      <c r="W74" s="54">
        <v>28.09</v>
      </c>
      <c r="X74" s="54">
        <v>29.39</v>
      </c>
      <c r="Y74" s="54">
        <v>30.52</v>
      </c>
      <c r="Z74" s="54">
        <v>31.9</v>
      </c>
      <c r="AA74" s="54">
        <v>33.299999999999997</v>
      </c>
      <c r="AB74" s="54">
        <v>34.6</v>
      </c>
    </row>
    <row r="75" spans="2:28" ht="15.75" x14ac:dyDescent="0.3">
      <c r="B75" s="7" t="s">
        <v>148</v>
      </c>
      <c r="C75" s="7" t="s">
        <v>172</v>
      </c>
      <c r="D75" s="54">
        <v>94.28</v>
      </c>
      <c r="E75" s="54">
        <v>96.19</v>
      </c>
      <c r="F75" s="54">
        <v>97.7</v>
      </c>
      <c r="G75" s="54">
        <v>99.91</v>
      </c>
      <c r="H75" s="54">
        <v>101.84</v>
      </c>
      <c r="I75" s="54">
        <v>102.81</v>
      </c>
      <c r="J75" s="54">
        <v>110.28</v>
      </c>
      <c r="K75" s="54">
        <v>116.46</v>
      </c>
      <c r="L75" s="54">
        <v>125.23</v>
      </c>
      <c r="M75" s="54">
        <v>133.16999999999999</v>
      </c>
      <c r="N75" s="54">
        <v>139.24</v>
      </c>
      <c r="O75" s="54">
        <v>144.16999999999999</v>
      </c>
      <c r="P75" s="54">
        <v>149.41</v>
      </c>
      <c r="Q75" s="54">
        <v>155.37</v>
      </c>
      <c r="R75" s="54">
        <v>160.21</v>
      </c>
      <c r="S75" s="54">
        <v>164.9</v>
      </c>
      <c r="T75" s="54">
        <v>170.88</v>
      </c>
      <c r="U75" s="54">
        <v>175.15</v>
      </c>
      <c r="V75" s="54">
        <v>179.03</v>
      </c>
      <c r="W75" s="54">
        <v>184.22</v>
      </c>
      <c r="X75" s="54">
        <v>191.07</v>
      </c>
      <c r="Y75" s="54">
        <v>194.41</v>
      </c>
      <c r="Z75" s="54">
        <v>197.96</v>
      </c>
      <c r="AA75" s="54">
        <v>199.63</v>
      </c>
      <c r="AB75" s="54">
        <v>201.75</v>
      </c>
    </row>
    <row r="76" spans="2:28" ht="15.75" x14ac:dyDescent="0.3">
      <c r="B76" s="7" t="s">
        <v>148</v>
      </c>
      <c r="C76" s="7" t="s">
        <v>173</v>
      </c>
      <c r="D76" s="54">
        <v>3.61</v>
      </c>
      <c r="E76" s="54">
        <v>3.64</v>
      </c>
      <c r="F76" s="54">
        <v>3.7</v>
      </c>
      <c r="G76" s="54">
        <v>3.78</v>
      </c>
      <c r="H76" s="54">
        <v>3.86</v>
      </c>
      <c r="I76" s="54">
        <v>3.96</v>
      </c>
      <c r="J76" s="54">
        <v>4.08</v>
      </c>
      <c r="K76" s="54">
        <v>4.17</v>
      </c>
      <c r="L76" s="54">
        <v>4.62</v>
      </c>
      <c r="M76" s="54">
        <v>5.1100000000000003</v>
      </c>
      <c r="N76" s="54">
        <v>5.57</v>
      </c>
      <c r="O76" s="54">
        <v>6.08</v>
      </c>
      <c r="P76" s="54">
        <v>6.55</v>
      </c>
      <c r="Q76" s="54">
        <v>6.98</v>
      </c>
      <c r="R76" s="54">
        <v>7.42</v>
      </c>
      <c r="S76" s="54">
        <v>7.74</v>
      </c>
      <c r="T76" s="54">
        <v>8.14</v>
      </c>
      <c r="U76" s="54">
        <v>8.5500000000000007</v>
      </c>
      <c r="V76" s="54">
        <v>8.9499999999999993</v>
      </c>
      <c r="W76" s="54">
        <v>9.2899999999999991</v>
      </c>
      <c r="X76" s="54">
        <v>9.66</v>
      </c>
      <c r="Y76" s="54">
        <v>10.119999999999999</v>
      </c>
      <c r="Z76" s="54">
        <v>10.6</v>
      </c>
      <c r="AA76" s="54">
        <v>10.97</v>
      </c>
      <c r="AB76" s="54">
        <v>11.41</v>
      </c>
    </row>
    <row r="77" spans="2:28" ht="15.75" x14ac:dyDescent="0.3">
      <c r="B77" s="7" t="s">
        <v>148</v>
      </c>
      <c r="C77" s="7" t="s">
        <v>174</v>
      </c>
      <c r="D77" s="54">
        <v>1009.61</v>
      </c>
      <c r="E77" s="54">
        <v>1032.03</v>
      </c>
      <c r="F77" s="54">
        <v>1044.94</v>
      </c>
      <c r="G77" s="54">
        <v>1062.0899999999999</v>
      </c>
      <c r="H77" s="54">
        <v>1080.81</v>
      </c>
      <c r="I77" s="54">
        <v>1108.5999999999999</v>
      </c>
      <c r="J77" s="54">
        <v>1177.1300000000001</v>
      </c>
      <c r="K77" s="54">
        <v>1248.71</v>
      </c>
      <c r="L77" s="54">
        <v>1331.45</v>
      </c>
      <c r="M77" s="54">
        <v>1410.89</v>
      </c>
      <c r="N77" s="54">
        <v>1475.46</v>
      </c>
      <c r="O77" s="54">
        <v>1538.46</v>
      </c>
      <c r="P77" s="54">
        <v>1607.85</v>
      </c>
      <c r="Q77" s="54">
        <v>1666.18</v>
      </c>
      <c r="R77" s="54">
        <v>1733.54</v>
      </c>
      <c r="S77" s="54">
        <v>1797.44</v>
      </c>
      <c r="T77" s="54">
        <v>1865.67</v>
      </c>
      <c r="U77" s="54">
        <v>1930.83</v>
      </c>
      <c r="V77" s="54">
        <v>1999.11</v>
      </c>
      <c r="W77" s="54">
        <v>2071.5500000000002</v>
      </c>
      <c r="X77" s="54">
        <v>2159.5100000000002</v>
      </c>
      <c r="Y77" s="54">
        <v>2221.6799999999998</v>
      </c>
      <c r="Z77" s="54">
        <v>2273.71</v>
      </c>
      <c r="AA77" s="54">
        <v>2336.27</v>
      </c>
      <c r="AB77" s="54">
        <v>2404.5100000000002</v>
      </c>
    </row>
    <row r="78" spans="2:28" ht="15.75" x14ac:dyDescent="0.3">
      <c r="B78" s="7" t="s">
        <v>148</v>
      </c>
      <c r="C78" s="7" t="s">
        <v>175</v>
      </c>
      <c r="D78" s="54">
        <v>117.11</v>
      </c>
      <c r="E78" s="54">
        <v>118.84</v>
      </c>
      <c r="F78" s="54">
        <v>119.66</v>
      </c>
      <c r="G78" s="54">
        <v>120.97</v>
      </c>
      <c r="H78" s="54">
        <v>120.84</v>
      </c>
      <c r="I78" s="54">
        <v>122.89</v>
      </c>
      <c r="J78" s="54">
        <v>132.68</v>
      </c>
      <c r="K78" s="54">
        <v>142.38999999999999</v>
      </c>
      <c r="L78" s="54">
        <v>155.83000000000001</v>
      </c>
      <c r="M78" s="54">
        <v>169.05</v>
      </c>
      <c r="N78" s="54">
        <v>174.12</v>
      </c>
      <c r="O78" s="54">
        <v>180.58</v>
      </c>
      <c r="P78" s="54">
        <v>185.07</v>
      </c>
      <c r="Q78" s="54">
        <v>190.96</v>
      </c>
      <c r="R78" s="54">
        <v>196.05</v>
      </c>
      <c r="S78" s="54">
        <v>201.9</v>
      </c>
      <c r="T78" s="54">
        <v>207.51</v>
      </c>
      <c r="U78" s="54">
        <v>212.26</v>
      </c>
      <c r="V78" s="54">
        <v>217.24</v>
      </c>
      <c r="W78" s="54">
        <v>223.29</v>
      </c>
      <c r="X78" s="54">
        <v>227.43</v>
      </c>
      <c r="Y78" s="54">
        <v>233.27</v>
      </c>
      <c r="Z78" s="54">
        <v>235.68</v>
      </c>
      <c r="AA78" s="54">
        <v>238.54</v>
      </c>
      <c r="AB78" s="54">
        <v>239.98</v>
      </c>
    </row>
    <row r="79" spans="2:28" ht="15.75" x14ac:dyDescent="0.3">
      <c r="B79" s="7" t="s">
        <v>148</v>
      </c>
      <c r="C79" s="7" t="s">
        <v>176</v>
      </c>
      <c r="D79" s="54">
        <v>148.82</v>
      </c>
      <c r="E79" s="54">
        <v>149.58000000000001</v>
      </c>
      <c r="F79" s="54">
        <v>151.27000000000001</v>
      </c>
      <c r="G79" s="54">
        <v>152.27000000000001</v>
      </c>
      <c r="H79" s="54">
        <v>153.1</v>
      </c>
      <c r="I79" s="54">
        <v>155.6</v>
      </c>
      <c r="J79" s="54">
        <v>168</v>
      </c>
      <c r="K79" s="54">
        <v>181.2</v>
      </c>
      <c r="L79" s="54">
        <v>196.16</v>
      </c>
      <c r="M79" s="54">
        <v>212.32</v>
      </c>
      <c r="N79" s="54">
        <v>219.72</v>
      </c>
      <c r="O79" s="54">
        <v>229.1</v>
      </c>
      <c r="P79" s="54">
        <v>238.61</v>
      </c>
      <c r="Q79" s="54">
        <v>246.91</v>
      </c>
      <c r="R79" s="54">
        <v>253.85</v>
      </c>
      <c r="S79" s="54">
        <v>260.47000000000003</v>
      </c>
      <c r="T79" s="54">
        <v>268.27999999999997</v>
      </c>
      <c r="U79" s="54">
        <v>276.57</v>
      </c>
      <c r="V79" s="54">
        <v>285.18</v>
      </c>
      <c r="W79" s="54">
        <v>291.58999999999997</v>
      </c>
      <c r="X79" s="54">
        <v>301.14</v>
      </c>
      <c r="Y79" s="54">
        <v>306</v>
      </c>
      <c r="Z79" s="54">
        <v>313.06</v>
      </c>
      <c r="AA79" s="54">
        <v>313.39999999999998</v>
      </c>
      <c r="AB79" s="54">
        <v>316.95999999999998</v>
      </c>
    </row>
    <row r="81" spans="2:28" ht="18" x14ac:dyDescent="0.25">
      <c r="B81" s="12" t="s">
        <v>187</v>
      </c>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x14ac:dyDescent="0.25">
      <c r="B82" s="58" t="s">
        <v>186</v>
      </c>
    </row>
    <row r="83" spans="2:28" ht="15.75" x14ac:dyDescent="0.3">
      <c r="B83" s="30" t="s">
        <v>145</v>
      </c>
      <c r="C83" s="30" t="s">
        <v>152</v>
      </c>
      <c r="D83" s="13">
        <v>2026</v>
      </c>
      <c r="E83" s="13">
        <v>2027</v>
      </c>
      <c r="F83" s="13">
        <v>2028</v>
      </c>
      <c r="G83" s="13">
        <v>2029</v>
      </c>
      <c r="H83" s="13">
        <v>2030</v>
      </c>
      <c r="I83" s="13">
        <v>2031</v>
      </c>
      <c r="J83" s="13">
        <v>2032</v>
      </c>
      <c r="K83" s="13">
        <v>2033</v>
      </c>
      <c r="L83" s="13">
        <v>2034</v>
      </c>
      <c r="M83" s="13">
        <v>2035</v>
      </c>
      <c r="N83" s="13">
        <v>2036</v>
      </c>
      <c r="O83" s="13">
        <v>2037</v>
      </c>
      <c r="P83" s="13">
        <v>2038</v>
      </c>
      <c r="Q83" s="13">
        <v>2039</v>
      </c>
      <c r="R83" s="13">
        <v>2040</v>
      </c>
      <c r="S83" s="13">
        <v>2041</v>
      </c>
      <c r="T83" s="13">
        <v>2042</v>
      </c>
      <c r="U83" s="13">
        <v>2043</v>
      </c>
      <c r="V83" s="13">
        <v>2044</v>
      </c>
      <c r="W83" s="13">
        <v>2045</v>
      </c>
      <c r="X83" s="13">
        <v>2046</v>
      </c>
      <c r="Y83" s="13">
        <v>2047</v>
      </c>
      <c r="Z83" s="13">
        <v>2048</v>
      </c>
      <c r="AA83" s="13">
        <v>2049</v>
      </c>
      <c r="AB83" s="13">
        <v>2050</v>
      </c>
    </row>
    <row r="84" spans="2:28" ht="15.75" x14ac:dyDescent="0.3">
      <c r="B84" s="7" t="s">
        <v>146</v>
      </c>
      <c r="C84" s="7" t="s">
        <v>153</v>
      </c>
      <c r="D84" s="54">
        <v>45637.07</v>
      </c>
      <c r="E84" s="54">
        <v>46273.49</v>
      </c>
      <c r="F84" s="54">
        <v>47039.61</v>
      </c>
      <c r="G84" s="54">
        <v>47561.73</v>
      </c>
      <c r="H84" s="54">
        <v>48221.355000000003</v>
      </c>
      <c r="I84" s="54">
        <v>48958.764999999999</v>
      </c>
      <c r="J84" s="54">
        <v>49821.43</v>
      </c>
      <c r="K84" s="54">
        <v>50403.22</v>
      </c>
      <c r="L84" s="54">
        <v>51128.800000000003</v>
      </c>
      <c r="M84" s="54">
        <v>51854.375</v>
      </c>
      <c r="N84" s="54">
        <v>52924.875</v>
      </c>
      <c r="O84" s="54">
        <v>53652.84</v>
      </c>
      <c r="P84" s="54">
        <v>54622.54</v>
      </c>
      <c r="Q84" s="54">
        <v>55620.315000000002</v>
      </c>
      <c r="R84" s="54">
        <v>56795.76</v>
      </c>
      <c r="S84" s="54">
        <v>57680.86</v>
      </c>
      <c r="T84" s="54">
        <v>58746.23</v>
      </c>
      <c r="U84" s="54">
        <v>59859.6</v>
      </c>
      <c r="V84" s="54">
        <v>61160.58</v>
      </c>
      <c r="W84" s="54">
        <v>62138.764999999999</v>
      </c>
      <c r="X84" s="54">
        <v>63777.79</v>
      </c>
      <c r="Y84" s="54">
        <v>65436.745000000003</v>
      </c>
      <c r="Z84" s="54">
        <v>67314.945000000007</v>
      </c>
      <c r="AA84" s="54">
        <v>68831.460000000006</v>
      </c>
      <c r="AB84" s="54">
        <v>70563.62</v>
      </c>
    </row>
    <row r="85" spans="2:28" ht="15.75" x14ac:dyDescent="0.3">
      <c r="B85" s="7" t="s">
        <v>146</v>
      </c>
      <c r="C85" s="7" t="s">
        <v>154</v>
      </c>
      <c r="D85" s="54">
        <v>150562.51500000001</v>
      </c>
      <c r="E85" s="54">
        <v>151052.32999999999</v>
      </c>
      <c r="F85" s="54">
        <v>151937.745</v>
      </c>
      <c r="G85" s="54">
        <v>152009.29999999999</v>
      </c>
      <c r="H85" s="54">
        <v>152506.73499999999</v>
      </c>
      <c r="I85" s="54">
        <v>152991.25</v>
      </c>
      <c r="J85" s="54">
        <v>153899.81</v>
      </c>
      <c r="K85" s="54">
        <v>153970.63</v>
      </c>
      <c r="L85" s="54">
        <v>154466.185</v>
      </c>
      <c r="M85" s="54">
        <v>154954.565</v>
      </c>
      <c r="N85" s="54">
        <v>156826.41</v>
      </c>
      <c r="O85" s="54">
        <v>157874.76500000001</v>
      </c>
      <c r="P85" s="54">
        <v>159358.05499999999</v>
      </c>
      <c r="Q85" s="54">
        <v>160839.38</v>
      </c>
      <c r="R85" s="54">
        <v>162791.89000000001</v>
      </c>
      <c r="S85" s="54">
        <v>166798.315</v>
      </c>
      <c r="T85" s="54">
        <v>171286.89499999999</v>
      </c>
      <c r="U85" s="54">
        <v>175806.77499999999</v>
      </c>
      <c r="V85" s="54">
        <v>180858.47500000001</v>
      </c>
      <c r="W85" s="54">
        <v>184948.38</v>
      </c>
      <c r="X85" s="54">
        <v>193128.04</v>
      </c>
      <c r="Y85" s="54">
        <v>201358.14</v>
      </c>
      <c r="Z85" s="54">
        <v>210235.05</v>
      </c>
      <c r="AA85" s="54">
        <v>218017.095</v>
      </c>
      <c r="AB85" s="54">
        <v>226423.14499999999</v>
      </c>
    </row>
    <row r="86" spans="2:28" ht="15.75" x14ac:dyDescent="0.3">
      <c r="B86" s="7" t="s">
        <v>146</v>
      </c>
      <c r="C86" s="7" t="s">
        <v>155</v>
      </c>
      <c r="D86" s="54">
        <v>975697.92000000004</v>
      </c>
      <c r="E86" s="54">
        <v>981988.11499999999</v>
      </c>
      <c r="F86" s="54">
        <v>990783.2</v>
      </c>
      <c r="G86" s="54">
        <v>994810.64500000002</v>
      </c>
      <c r="H86" s="54">
        <v>1001506.655</v>
      </c>
      <c r="I86" s="54">
        <v>1009651.225</v>
      </c>
      <c r="J86" s="54">
        <v>1020441.9350000001</v>
      </c>
      <c r="K86" s="54">
        <v>1025933.5649999999</v>
      </c>
      <c r="L86" s="54">
        <v>1034131.705</v>
      </c>
      <c r="M86" s="54">
        <v>1042344.63</v>
      </c>
      <c r="N86" s="54">
        <v>1059307.3999999999</v>
      </c>
      <c r="O86" s="54">
        <v>1070750.3600000001</v>
      </c>
      <c r="P86" s="54">
        <v>1085403.9850000001</v>
      </c>
      <c r="Q86" s="54">
        <v>1100460.1950000001</v>
      </c>
      <c r="R86" s="54">
        <v>1118524.44</v>
      </c>
      <c r="S86" s="54">
        <v>1142326.25</v>
      </c>
      <c r="T86" s="54">
        <v>1169325.9099999999</v>
      </c>
      <c r="U86" s="54">
        <v>1196601.1950000001</v>
      </c>
      <c r="V86" s="54">
        <v>1227269.4750000001</v>
      </c>
      <c r="W86" s="54">
        <v>1251902.26</v>
      </c>
      <c r="X86" s="54">
        <v>1301683.5649999999</v>
      </c>
      <c r="Y86" s="54">
        <v>1351827.91</v>
      </c>
      <c r="Z86" s="54">
        <v>1406197.84</v>
      </c>
      <c r="AA86" s="54">
        <v>1453688.18</v>
      </c>
      <c r="AB86" s="54">
        <v>1505235.5</v>
      </c>
    </row>
    <row r="87" spans="2:28" ht="15.75" x14ac:dyDescent="0.3">
      <c r="B87" s="7" t="s">
        <v>146</v>
      </c>
      <c r="C87" s="7" t="s">
        <v>156</v>
      </c>
      <c r="D87" s="54">
        <v>344382.94</v>
      </c>
      <c r="E87" s="54">
        <v>347995.89</v>
      </c>
      <c r="F87" s="54">
        <v>352648.625</v>
      </c>
      <c r="G87" s="54">
        <v>355307.23499999999</v>
      </c>
      <c r="H87" s="54">
        <v>359077.01500000001</v>
      </c>
      <c r="I87" s="54">
        <v>363379.72</v>
      </c>
      <c r="J87" s="54">
        <v>368752.82</v>
      </c>
      <c r="K87" s="54">
        <v>371880.83</v>
      </c>
      <c r="L87" s="54">
        <v>376150.85499999998</v>
      </c>
      <c r="M87" s="54">
        <v>380418.40500000003</v>
      </c>
      <c r="N87" s="54">
        <v>392385.36</v>
      </c>
      <c r="O87" s="54">
        <v>401872.4</v>
      </c>
      <c r="P87" s="54">
        <v>413011.70500000002</v>
      </c>
      <c r="Q87" s="54">
        <v>424392.14500000002</v>
      </c>
      <c r="R87" s="54">
        <v>437269.495</v>
      </c>
      <c r="S87" s="54">
        <v>447972.685</v>
      </c>
      <c r="T87" s="54">
        <v>460172.25</v>
      </c>
      <c r="U87" s="54">
        <v>472616.27500000002</v>
      </c>
      <c r="V87" s="54">
        <v>486667.11</v>
      </c>
      <c r="W87" s="54">
        <v>497962.19500000001</v>
      </c>
      <c r="X87" s="54">
        <v>514128.13500000001</v>
      </c>
      <c r="Y87" s="54">
        <v>530459.80000000005</v>
      </c>
      <c r="Z87" s="54">
        <v>548688.66500000004</v>
      </c>
      <c r="AA87" s="54">
        <v>563772.57999999996</v>
      </c>
      <c r="AB87" s="54">
        <v>580703.29500000004</v>
      </c>
    </row>
    <row r="88" spans="2:28" ht="15.75" x14ac:dyDescent="0.3">
      <c r="B88" s="7" t="s">
        <v>146</v>
      </c>
      <c r="C88" s="7" t="s">
        <v>157</v>
      </c>
      <c r="D88" s="54">
        <v>39657.364999999998</v>
      </c>
      <c r="E88" s="54">
        <v>39957.69</v>
      </c>
      <c r="F88" s="54">
        <v>40396.065000000002</v>
      </c>
      <c r="G88" s="54">
        <v>40555.995000000003</v>
      </c>
      <c r="H88" s="54">
        <v>40862.57</v>
      </c>
      <c r="I88" s="54">
        <v>41175.834999999999</v>
      </c>
      <c r="J88" s="54">
        <v>41629.14</v>
      </c>
      <c r="K88" s="54">
        <v>41793.39</v>
      </c>
      <c r="L88" s="54">
        <v>42104.37</v>
      </c>
      <c r="M88" s="54">
        <v>42416.224999999999</v>
      </c>
      <c r="N88" s="54">
        <v>42957.464999999997</v>
      </c>
      <c r="O88" s="54">
        <v>43187.93</v>
      </c>
      <c r="P88" s="54">
        <v>43603.12</v>
      </c>
      <c r="Q88" s="54">
        <v>44023.945</v>
      </c>
      <c r="R88" s="54">
        <v>44666.73</v>
      </c>
      <c r="S88" s="54">
        <v>45026.955000000002</v>
      </c>
      <c r="T88" s="54">
        <v>45550.19</v>
      </c>
      <c r="U88" s="54">
        <v>46089.794999999998</v>
      </c>
      <c r="V88" s="54">
        <v>46796.315000000002</v>
      </c>
      <c r="W88" s="54">
        <v>47180.114999999998</v>
      </c>
      <c r="X88" s="54">
        <v>47802.99</v>
      </c>
      <c r="Y88" s="54">
        <v>48431.195</v>
      </c>
      <c r="Z88" s="54">
        <v>49240.81</v>
      </c>
      <c r="AA88" s="54">
        <v>49720.544999999998</v>
      </c>
      <c r="AB88" s="54">
        <v>50376.964999999997</v>
      </c>
    </row>
    <row r="89" spans="2:28" ht="15.75" x14ac:dyDescent="0.3">
      <c r="B89" s="7" t="s">
        <v>146</v>
      </c>
      <c r="C89" s="7" t="s">
        <v>158</v>
      </c>
      <c r="D89" s="54">
        <v>72823.845000000001</v>
      </c>
      <c r="E89" s="54">
        <v>73053.240000000005</v>
      </c>
      <c r="F89" s="54">
        <v>73346.514999999999</v>
      </c>
      <c r="G89" s="54">
        <v>73499.53</v>
      </c>
      <c r="H89" s="54">
        <v>73735.509999999995</v>
      </c>
      <c r="I89" s="54">
        <v>73964.104999999996</v>
      </c>
      <c r="J89" s="54">
        <v>74272.145000000004</v>
      </c>
      <c r="K89" s="54">
        <v>74430.39</v>
      </c>
      <c r="L89" s="54">
        <v>74664.11</v>
      </c>
      <c r="M89" s="54">
        <v>74894.054999999993</v>
      </c>
      <c r="N89" s="54">
        <v>75644.505000000005</v>
      </c>
      <c r="O89" s="54">
        <v>76256.134999999995</v>
      </c>
      <c r="P89" s="54">
        <v>76947.56</v>
      </c>
      <c r="Q89" s="54">
        <v>77638.210000000006</v>
      </c>
      <c r="R89" s="54">
        <v>78405.42</v>
      </c>
      <c r="S89" s="54">
        <v>80567.92</v>
      </c>
      <c r="T89" s="54">
        <v>82831.899999999994</v>
      </c>
      <c r="U89" s="54">
        <v>85111.315000000002</v>
      </c>
      <c r="V89" s="54">
        <v>87491.25</v>
      </c>
      <c r="W89" s="54">
        <v>89712.524999999994</v>
      </c>
      <c r="X89" s="54">
        <v>93929.76</v>
      </c>
      <c r="Y89" s="54">
        <v>98171.16</v>
      </c>
      <c r="Z89" s="54">
        <v>102550.705</v>
      </c>
      <c r="AA89" s="54">
        <v>106756.205</v>
      </c>
      <c r="AB89" s="54">
        <v>111083.12</v>
      </c>
    </row>
    <row r="90" spans="2:28" ht="15.75" x14ac:dyDescent="0.3">
      <c r="B90" s="7" t="s">
        <v>146</v>
      </c>
      <c r="C90" s="7" t="s">
        <v>159</v>
      </c>
      <c r="D90" s="54">
        <v>1480604.79</v>
      </c>
      <c r="E90" s="54">
        <v>1490048.07</v>
      </c>
      <c r="F90" s="54">
        <v>1503060.04</v>
      </c>
      <c r="G90" s="54">
        <v>1509071.1850000001</v>
      </c>
      <c r="H90" s="54">
        <v>1518970.33</v>
      </c>
      <c r="I90" s="54">
        <v>1530345.925</v>
      </c>
      <c r="J90" s="54">
        <v>1545522.9350000001</v>
      </c>
      <c r="K90" s="54">
        <v>1553095.25</v>
      </c>
      <c r="L90" s="54">
        <v>1564553.825</v>
      </c>
      <c r="M90" s="54">
        <v>1576001.375</v>
      </c>
      <c r="N90" s="54">
        <v>1609902.53</v>
      </c>
      <c r="O90" s="54">
        <v>1635972.94</v>
      </c>
      <c r="P90" s="54">
        <v>1666778.82</v>
      </c>
      <c r="Q90" s="54">
        <v>1698142.41</v>
      </c>
      <c r="R90" s="54">
        <v>1734211.44</v>
      </c>
      <c r="S90" s="54">
        <v>1778124.73</v>
      </c>
      <c r="T90" s="54">
        <v>1826901.1850000001</v>
      </c>
      <c r="U90" s="54">
        <v>1876175.585</v>
      </c>
      <c r="V90" s="54">
        <v>1930725.7849999999</v>
      </c>
      <c r="W90" s="54">
        <v>1976139.0449999999</v>
      </c>
      <c r="X90" s="54">
        <v>2054437.9350000001</v>
      </c>
      <c r="Y90" s="54">
        <v>2133326.9350000001</v>
      </c>
      <c r="Z90" s="54">
        <v>2218706.5249999999</v>
      </c>
      <c r="AA90" s="54">
        <v>2293585.81</v>
      </c>
      <c r="AB90" s="54">
        <v>2374683.125</v>
      </c>
    </row>
    <row r="91" spans="2:28" ht="15.75" x14ac:dyDescent="0.3">
      <c r="B91" s="7" t="s">
        <v>146</v>
      </c>
      <c r="C91" s="7" t="s">
        <v>160</v>
      </c>
      <c r="D91" s="54">
        <v>344704.78499999997</v>
      </c>
      <c r="E91" s="54">
        <v>348335.07</v>
      </c>
      <c r="F91" s="54">
        <v>352990.84499999997</v>
      </c>
      <c r="G91" s="54">
        <v>355739.99</v>
      </c>
      <c r="H91" s="54">
        <v>359582.76</v>
      </c>
      <c r="I91" s="54">
        <v>364200.05</v>
      </c>
      <c r="J91" s="54">
        <v>369876.08500000002</v>
      </c>
      <c r="K91" s="54">
        <v>373339.67499999999</v>
      </c>
      <c r="L91" s="54">
        <v>377944.65</v>
      </c>
      <c r="M91" s="54">
        <v>382553.94</v>
      </c>
      <c r="N91" s="54">
        <v>394107.81</v>
      </c>
      <c r="O91" s="54">
        <v>403226.30499999999</v>
      </c>
      <c r="P91" s="54">
        <v>413949.41499999998</v>
      </c>
      <c r="Q91" s="54">
        <v>424949.54499999998</v>
      </c>
      <c r="R91" s="54">
        <v>437386.07</v>
      </c>
      <c r="S91" s="54">
        <v>447715.70500000002</v>
      </c>
      <c r="T91" s="54">
        <v>459520.505</v>
      </c>
      <c r="U91" s="54">
        <v>471500.80499999999</v>
      </c>
      <c r="V91" s="54">
        <v>485069.435</v>
      </c>
      <c r="W91" s="54">
        <v>495930.495</v>
      </c>
      <c r="X91" s="54">
        <v>512886.25</v>
      </c>
      <c r="Y91" s="54">
        <v>530009.30000000005</v>
      </c>
      <c r="Z91" s="54">
        <v>549021.55000000005</v>
      </c>
      <c r="AA91" s="54">
        <v>564950.81499999994</v>
      </c>
      <c r="AB91" s="54">
        <v>582705.66</v>
      </c>
    </row>
    <row r="92" spans="2:28" ht="15.75" x14ac:dyDescent="0.3">
      <c r="B92" s="7" t="s">
        <v>146</v>
      </c>
      <c r="C92" s="7" t="s">
        <v>161</v>
      </c>
      <c r="D92" s="54">
        <v>592650.73499999999</v>
      </c>
      <c r="E92" s="54">
        <v>603012.12</v>
      </c>
      <c r="F92" s="54">
        <v>615277.67500000005</v>
      </c>
      <c r="G92" s="54">
        <v>623791</v>
      </c>
      <c r="H92" s="54">
        <v>634318.65</v>
      </c>
      <c r="I92" s="54">
        <v>645112.04</v>
      </c>
      <c r="J92" s="54">
        <v>657662.36</v>
      </c>
      <c r="K92" s="54">
        <v>666087.98499999999</v>
      </c>
      <c r="L92" s="54">
        <v>676627.21</v>
      </c>
      <c r="M92" s="54">
        <v>687163.46</v>
      </c>
      <c r="N92" s="54">
        <v>703490</v>
      </c>
      <c r="O92" s="54">
        <v>714559.30500000005</v>
      </c>
      <c r="P92" s="54">
        <v>729536.80500000005</v>
      </c>
      <c r="Q92" s="54">
        <v>744810.56</v>
      </c>
      <c r="R92" s="54">
        <v>762794.18500000006</v>
      </c>
      <c r="S92" s="54">
        <v>776065.51500000001</v>
      </c>
      <c r="T92" s="54">
        <v>792077.32</v>
      </c>
      <c r="U92" s="54">
        <v>808973.09499999997</v>
      </c>
      <c r="V92" s="54">
        <v>828767.25</v>
      </c>
      <c r="W92" s="54">
        <v>843668.74</v>
      </c>
      <c r="X92" s="54">
        <v>863537.625</v>
      </c>
      <c r="Y92" s="54">
        <v>883710.46</v>
      </c>
      <c r="Z92" s="54">
        <v>907176.47</v>
      </c>
      <c r="AA92" s="54">
        <v>925191.6</v>
      </c>
      <c r="AB92" s="54">
        <v>946431.35499999998</v>
      </c>
    </row>
    <row r="93" spans="2:28" ht="15.75" x14ac:dyDescent="0.3">
      <c r="B93" s="7" t="s">
        <v>146</v>
      </c>
      <c r="C93" s="7" t="s">
        <v>162</v>
      </c>
      <c r="D93" s="54">
        <v>74263.255000000005</v>
      </c>
      <c r="E93" s="54">
        <v>74627.759999999995</v>
      </c>
      <c r="F93" s="54">
        <v>75246.720000000001</v>
      </c>
      <c r="G93" s="54">
        <v>75362.17</v>
      </c>
      <c r="H93" s="54">
        <v>75747.259999999995</v>
      </c>
      <c r="I93" s="54">
        <v>76193.274999999994</v>
      </c>
      <c r="J93" s="54">
        <v>76910.645000000004</v>
      </c>
      <c r="K93" s="54">
        <v>77088.679999999993</v>
      </c>
      <c r="L93" s="54">
        <v>77540.955000000002</v>
      </c>
      <c r="M93" s="54">
        <v>77992.17</v>
      </c>
      <c r="N93" s="54">
        <v>79103.744999999995</v>
      </c>
      <c r="O93" s="54">
        <v>79660.03</v>
      </c>
      <c r="P93" s="54">
        <v>80517.615000000005</v>
      </c>
      <c r="Q93" s="54">
        <v>81394.625</v>
      </c>
      <c r="R93" s="54">
        <v>82566.244999999995</v>
      </c>
      <c r="S93" s="54">
        <v>84360.02</v>
      </c>
      <c r="T93" s="54">
        <v>86466.975000000006</v>
      </c>
      <c r="U93" s="54">
        <v>88590.005000000005</v>
      </c>
      <c r="V93" s="54">
        <v>91045.595000000001</v>
      </c>
      <c r="W93" s="54">
        <v>92886.18</v>
      </c>
      <c r="X93" s="54">
        <v>96867.88</v>
      </c>
      <c r="Y93" s="54">
        <v>100875.465</v>
      </c>
      <c r="Z93" s="54">
        <v>105294.05</v>
      </c>
      <c r="AA93" s="54">
        <v>109010.04</v>
      </c>
      <c r="AB93" s="54">
        <v>113122.825</v>
      </c>
    </row>
    <row r="94" spans="2:28" ht="15.75" x14ac:dyDescent="0.3">
      <c r="B94" s="7" t="s">
        <v>146</v>
      </c>
      <c r="C94" s="7" t="s">
        <v>163</v>
      </c>
      <c r="D94" s="54">
        <v>334520.13500000001</v>
      </c>
      <c r="E94" s="54">
        <v>338716.85</v>
      </c>
      <c r="F94" s="54">
        <v>343926.45500000002</v>
      </c>
      <c r="G94" s="54">
        <v>347055.37</v>
      </c>
      <c r="H94" s="54">
        <v>351256.73499999999</v>
      </c>
      <c r="I94" s="54">
        <v>355570.20500000002</v>
      </c>
      <c r="J94" s="54">
        <v>360841.44</v>
      </c>
      <c r="K94" s="54">
        <v>363891.12</v>
      </c>
      <c r="L94" s="54">
        <v>368051.59499999997</v>
      </c>
      <c r="M94" s="54">
        <v>372182.17499999999</v>
      </c>
      <c r="N94" s="54">
        <v>382546.36499999999</v>
      </c>
      <c r="O94" s="54">
        <v>390225.27500000002</v>
      </c>
      <c r="P94" s="54">
        <v>399780.83500000002</v>
      </c>
      <c r="Q94" s="54">
        <v>409456.69</v>
      </c>
      <c r="R94" s="54">
        <v>420552.47</v>
      </c>
      <c r="S94" s="54">
        <v>429411.01500000001</v>
      </c>
      <c r="T94" s="54">
        <v>439713.24</v>
      </c>
      <c r="U94" s="54">
        <v>450582.46500000003</v>
      </c>
      <c r="V94" s="54">
        <v>462998.495</v>
      </c>
      <c r="W94" s="54">
        <v>472700.57</v>
      </c>
      <c r="X94" s="54">
        <v>485171.71500000003</v>
      </c>
      <c r="Y94" s="54">
        <v>497764.21</v>
      </c>
      <c r="Z94" s="54">
        <v>512134.21</v>
      </c>
      <c r="AA94" s="54">
        <v>523441.97</v>
      </c>
      <c r="AB94" s="54">
        <v>536479.56000000006</v>
      </c>
    </row>
    <row r="95" spans="2:28" ht="15.75" x14ac:dyDescent="0.3">
      <c r="B95" s="7" t="s">
        <v>146</v>
      </c>
      <c r="C95" s="7" t="s">
        <v>164</v>
      </c>
      <c r="D95" s="54">
        <v>791842.495</v>
      </c>
      <c r="E95" s="54">
        <v>798059.39</v>
      </c>
      <c r="F95" s="54">
        <v>806526.25</v>
      </c>
      <c r="G95" s="54">
        <v>810470.33499999996</v>
      </c>
      <c r="H95" s="54">
        <v>816824.3</v>
      </c>
      <c r="I95" s="54">
        <v>823304.28</v>
      </c>
      <c r="J95" s="54">
        <v>832117.54500000004</v>
      </c>
      <c r="K95" s="54">
        <v>836159.66</v>
      </c>
      <c r="L95" s="54">
        <v>842613.66</v>
      </c>
      <c r="M95" s="54">
        <v>849064.85499999998</v>
      </c>
      <c r="N95" s="54">
        <v>878994.89500000002</v>
      </c>
      <c r="O95" s="54">
        <v>903964.005</v>
      </c>
      <c r="P95" s="54">
        <v>932210.25</v>
      </c>
      <c r="Q95" s="54">
        <v>960766.19</v>
      </c>
      <c r="R95" s="54">
        <v>992572.54</v>
      </c>
      <c r="S95" s="54">
        <v>1025542.715</v>
      </c>
      <c r="T95" s="54">
        <v>1061829.925</v>
      </c>
      <c r="U95" s="54">
        <v>1098586.68</v>
      </c>
      <c r="V95" s="54">
        <v>1138989.7050000001</v>
      </c>
      <c r="W95" s="54">
        <v>1173276.845</v>
      </c>
      <c r="X95" s="54">
        <v>1219842.28</v>
      </c>
      <c r="Y95" s="54">
        <v>1266833.855</v>
      </c>
      <c r="Z95" s="54">
        <v>1318195.0349999999</v>
      </c>
      <c r="AA95" s="54">
        <v>1362463.135</v>
      </c>
      <c r="AB95" s="54">
        <v>1410970.365</v>
      </c>
    </row>
    <row r="96" spans="2:28" ht="15.75" x14ac:dyDescent="0.3">
      <c r="B96" s="7" t="s">
        <v>146</v>
      </c>
      <c r="C96" s="7" t="s">
        <v>165</v>
      </c>
      <c r="D96" s="54">
        <v>790547.38</v>
      </c>
      <c r="E96" s="54">
        <v>801762.3</v>
      </c>
      <c r="F96" s="54">
        <v>815430.64</v>
      </c>
      <c r="G96" s="54">
        <v>824264.20499999996</v>
      </c>
      <c r="H96" s="54">
        <v>835700.88500000001</v>
      </c>
      <c r="I96" s="54">
        <v>847687.4</v>
      </c>
      <c r="J96" s="54">
        <v>862029.14</v>
      </c>
      <c r="K96" s="54">
        <v>871071.72499999998</v>
      </c>
      <c r="L96" s="54">
        <v>882810.73499999999</v>
      </c>
      <c r="M96" s="54">
        <v>894536.68</v>
      </c>
      <c r="N96" s="54">
        <v>920391.36</v>
      </c>
      <c r="O96" s="54">
        <v>939873.57499999995</v>
      </c>
      <c r="P96" s="54">
        <v>963934.66</v>
      </c>
      <c r="Q96" s="54">
        <v>988422.92500000005</v>
      </c>
      <c r="R96" s="54">
        <v>1016456.64</v>
      </c>
      <c r="S96" s="54">
        <v>1038821.8050000001</v>
      </c>
      <c r="T96" s="54">
        <v>1064755.6000000001</v>
      </c>
      <c r="U96" s="54">
        <v>1091680.825</v>
      </c>
      <c r="V96" s="54">
        <v>1122439.81</v>
      </c>
      <c r="W96" s="54">
        <v>1146697.875</v>
      </c>
      <c r="X96" s="54">
        <v>1178687.96</v>
      </c>
      <c r="Y96" s="54">
        <v>1211075.425</v>
      </c>
      <c r="Z96" s="54">
        <v>1247886.595</v>
      </c>
      <c r="AA96" s="54">
        <v>1277339.45</v>
      </c>
      <c r="AB96" s="54">
        <v>1311123.9450000001</v>
      </c>
    </row>
    <row r="97" spans="2:28" ht="15.75" x14ac:dyDescent="0.3">
      <c r="B97" s="7" t="s">
        <v>146</v>
      </c>
      <c r="C97" s="7" t="s">
        <v>166</v>
      </c>
      <c r="D97" s="54">
        <v>176499.495</v>
      </c>
      <c r="E97" s="54">
        <v>178019.245</v>
      </c>
      <c r="F97" s="54">
        <v>180042.73499999999</v>
      </c>
      <c r="G97" s="54">
        <v>181210.655</v>
      </c>
      <c r="H97" s="54">
        <v>182860.655</v>
      </c>
      <c r="I97" s="54">
        <v>185010.77</v>
      </c>
      <c r="J97" s="54">
        <v>187660.62</v>
      </c>
      <c r="K97" s="54">
        <v>189316.44500000001</v>
      </c>
      <c r="L97" s="54">
        <v>191456.32</v>
      </c>
      <c r="M97" s="54">
        <v>193597.41500000001</v>
      </c>
      <c r="N97" s="54">
        <v>196851.4</v>
      </c>
      <c r="O97" s="54">
        <v>199009.82500000001</v>
      </c>
      <c r="P97" s="54">
        <v>201836.76</v>
      </c>
      <c r="Q97" s="54">
        <v>204797.33499999999</v>
      </c>
      <c r="R97" s="54">
        <v>208306.35500000001</v>
      </c>
      <c r="S97" s="54">
        <v>211655.31</v>
      </c>
      <c r="T97" s="54">
        <v>215622.8</v>
      </c>
      <c r="U97" s="54">
        <v>219649.245</v>
      </c>
      <c r="V97" s="54">
        <v>224309.69500000001</v>
      </c>
      <c r="W97" s="54">
        <v>227799.63500000001</v>
      </c>
      <c r="X97" s="54">
        <v>235699.095</v>
      </c>
      <c r="Y97" s="54">
        <v>243650.86</v>
      </c>
      <c r="Z97" s="54">
        <v>252422.92499999999</v>
      </c>
      <c r="AA97" s="54">
        <v>259834.215</v>
      </c>
      <c r="AB97" s="54">
        <v>268060.78000000003</v>
      </c>
    </row>
    <row r="98" spans="2:28" ht="15.75" x14ac:dyDescent="0.3">
      <c r="B98" s="7" t="s">
        <v>146</v>
      </c>
      <c r="C98" s="7" t="s">
        <v>167</v>
      </c>
      <c r="D98" s="54">
        <v>2855.17</v>
      </c>
      <c r="E98" s="54">
        <v>2871.28</v>
      </c>
      <c r="F98" s="54">
        <v>2887.95</v>
      </c>
      <c r="G98" s="54">
        <v>2902.62</v>
      </c>
      <c r="H98" s="54">
        <v>2919.16</v>
      </c>
      <c r="I98" s="54">
        <v>2936.1350000000002</v>
      </c>
      <c r="J98" s="54">
        <v>2954.47</v>
      </c>
      <c r="K98" s="54">
        <v>2969.9949999999999</v>
      </c>
      <c r="L98" s="54">
        <v>2986.8249999999998</v>
      </c>
      <c r="M98" s="54">
        <v>3004.105</v>
      </c>
      <c r="N98" s="54">
        <v>3040.43</v>
      </c>
      <c r="O98" s="54">
        <v>3073.75</v>
      </c>
      <c r="P98" s="54">
        <v>3110.2350000000001</v>
      </c>
      <c r="Q98" s="54">
        <v>3146.9749999999999</v>
      </c>
      <c r="R98" s="54">
        <v>3185.7350000000001</v>
      </c>
      <c r="S98" s="54">
        <v>3272.8</v>
      </c>
      <c r="T98" s="54">
        <v>3361.7750000000001</v>
      </c>
      <c r="U98" s="54">
        <v>3451.4549999999999</v>
      </c>
      <c r="V98" s="54">
        <v>3544.665</v>
      </c>
      <c r="W98" s="54">
        <v>3634.7</v>
      </c>
      <c r="X98" s="54">
        <v>3792.82</v>
      </c>
      <c r="Y98" s="54">
        <v>3951.5349999999999</v>
      </c>
      <c r="Z98" s="54">
        <v>4113.7049999999999</v>
      </c>
      <c r="AA98" s="54">
        <v>4273.7849999999999</v>
      </c>
      <c r="AB98" s="54">
        <v>4437.0450000000001</v>
      </c>
    </row>
    <row r="99" spans="2:28" ht="15.75" x14ac:dyDescent="0.3">
      <c r="B99" s="7" t="s">
        <v>146</v>
      </c>
      <c r="C99" s="7" t="s">
        <v>168</v>
      </c>
      <c r="D99" s="54">
        <v>323542.15500000003</v>
      </c>
      <c r="E99" s="54">
        <v>327234.07</v>
      </c>
      <c r="F99" s="54">
        <v>331901.84999999998</v>
      </c>
      <c r="G99" s="54">
        <v>334696.88</v>
      </c>
      <c r="H99" s="54">
        <v>338537</v>
      </c>
      <c r="I99" s="54">
        <v>342827.17499999999</v>
      </c>
      <c r="J99" s="54">
        <v>348099.48499999999</v>
      </c>
      <c r="K99" s="54">
        <v>351270.89500000002</v>
      </c>
      <c r="L99" s="54">
        <v>355517.73499999999</v>
      </c>
      <c r="M99" s="54">
        <v>359765.44500000001</v>
      </c>
      <c r="N99" s="54">
        <v>368109.96500000003</v>
      </c>
      <c r="O99" s="54">
        <v>374043.15500000003</v>
      </c>
      <c r="P99" s="54">
        <v>381582.5</v>
      </c>
      <c r="Q99" s="54">
        <v>389311.71</v>
      </c>
      <c r="R99" s="54">
        <v>398349.005</v>
      </c>
      <c r="S99" s="54">
        <v>406440.91</v>
      </c>
      <c r="T99" s="54">
        <v>415885.30499999999</v>
      </c>
      <c r="U99" s="54">
        <v>425575.90500000003</v>
      </c>
      <c r="V99" s="54">
        <v>436703.245</v>
      </c>
      <c r="W99" s="54">
        <v>445343.66</v>
      </c>
      <c r="X99" s="54">
        <v>459678.15</v>
      </c>
      <c r="Y99" s="54">
        <v>474163.65</v>
      </c>
      <c r="Z99" s="54">
        <v>490351.60499999998</v>
      </c>
      <c r="AA99" s="54">
        <v>503711.09</v>
      </c>
      <c r="AB99" s="54">
        <v>518728.4</v>
      </c>
    </row>
    <row r="100" spans="2:28" ht="15.75" x14ac:dyDescent="0.3">
      <c r="B100" s="7" t="s">
        <v>146</v>
      </c>
      <c r="C100" s="7" t="s">
        <v>169</v>
      </c>
      <c r="D100" s="54">
        <v>111040.64</v>
      </c>
      <c r="E100" s="54">
        <v>112072.58500000001</v>
      </c>
      <c r="F100" s="54">
        <v>113421.97</v>
      </c>
      <c r="G100" s="54">
        <v>114149.44500000001</v>
      </c>
      <c r="H100" s="54">
        <v>115217.37</v>
      </c>
      <c r="I100" s="54">
        <v>116382.51</v>
      </c>
      <c r="J100" s="54">
        <v>117872.61500000001</v>
      </c>
      <c r="K100" s="54">
        <v>118681.99</v>
      </c>
      <c r="L100" s="54">
        <v>119839.245</v>
      </c>
      <c r="M100" s="54">
        <v>120993.785</v>
      </c>
      <c r="N100" s="54">
        <v>123884.925</v>
      </c>
      <c r="O100" s="54">
        <v>126025.295</v>
      </c>
      <c r="P100" s="54">
        <v>128652.255</v>
      </c>
      <c r="Q100" s="54">
        <v>131326.78</v>
      </c>
      <c r="R100" s="54">
        <v>134422.63500000001</v>
      </c>
      <c r="S100" s="54">
        <v>137643.63500000001</v>
      </c>
      <c r="T100" s="54">
        <v>141302.94500000001</v>
      </c>
      <c r="U100" s="54">
        <v>145035.85</v>
      </c>
      <c r="V100" s="54">
        <v>149240.30499999999</v>
      </c>
      <c r="W100" s="54">
        <v>152632.56</v>
      </c>
      <c r="X100" s="54">
        <v>158130.70499999999</v>
      </c>
      <c r="Y100" s="54">
        <v>163680.51999999999</v>
      </c>
      <c r="Z100" s="54">
        <v>169790.03</v>
      </c>
      <c r="AA100" s="54">
        <v>174972.73</v>
      </c>
      <c r="AB100" s="54">
        <v>180700.7</v>
      </c>
    </row>
    <row r="101" spans="2:28" ht="15.75" x14ac:dyDescent="0.3">
      <c r="B101" s="7" t="s">
        <v>146</v>
      </c>
      <c r="C101" s="7" t="s">
        <v>170</v>
      </c>
      <c r="D101" s="54">
        <v>14087.975</v>
      </c>
      <c r="E101" s="54">
        <v>14149.79</v>
      </c>
      <c r="F101" s="54">
        <v>14260.3</v>
      </c>
      <c r="G101" s="54">
        <v>14273.16</v>
      </c>
      <c r="H101" s="54">
        <v>14337.725</v>
      </c>
      <c r="I101" s="54">
        <v>14410.615</v>
      </c>
      <c r="J101" s="54">
        <v>14535.3</v>
      </c>
      <c r="K101" s="54">
        <v>14557.27</v>
      </c>
      <c r="L101" s="54">
        <v>14629.92</v>
      </c>
      <c r="M101" s="54">
        <v>14703.475</v>
      </c>
      <c r="N101" s="54">
        <v>14834.795</v>
      </c>
      <c r="O101" s="54">
        <v>14862.645</v>
      </c>
      <c r="P101" s="54">
        <v>14946.065000000001</v>
      </c>
      <c r="Q101" s="54">
        <v>15030.63</v>
      </c>
      <c r="R101" s="54">
        <v>15195.29</v>
      </c>
      <c r="S101" s="54">
        <v>15265.72</v>
      </c>
      <c r="T101" s="54">
        <v>15390.535</v>
      </c>
      <c r="U101" s="54">
        <v>15517.155000000001</v>
      </c>
      <c r="V101" s="54">
        <v>15699.91</v>
      </c>
      <c r="W101" s="54">
        <v>15769.325000000001</v>
      </c>
      <c r="X101" s="54">
        <v>15952.06</v>
      </c>
      <c r="Y101" s="54">
        <v>16136.094999999999</v>
      </c>
      <c r="Z101" s="54">
        <v>16380.424999999999</v>
      </c>
      <c r="AA101" s="54">
        <v>16510.060000000001</v>
      </c>
      <c r="AB101" s="54">
        <v>16698.45</v>
      </c>
    </row>
    <row r="102" spans="2:28" ht="15.75" x14ac:dyDescent="0.3">
      <c r="B102" s="7" t="s">
        <v>146</v>
      </c>
      <c r="C102" s="7" t="s">
        <v>171</v>
      </c>
      <c r="D102" s="54">
        <v>37690.154999999999</v>
      </c>
      <c r="E102" s="54">
        <v>38092.324999999997</v>
      </c>
      <c r="F102" s="54">
        <v>38632.410000000003</v>
      </c>
      <c r="G102" s="54">
        <v>38898.89</v>
      </c>
      <c r="H102" s="54">
        <v>39311.514999999999</v>
      </c>
      <c r="I102" s="54">
        <v>39754.1</v>
      </c>
      <c r="J102" s="54">
        <v>40337.885000000002</v>
      </c>
      <c r="K102" s="54">
        <v>40624.68</v>
      </c>
      <c r="L102" s="54">
        <v>41061.17</v>
      </c>
      <c r="M102" s="54">
        <v>41497.25</v>
      </c>
      <c r="N102" s="54">
        <v>42945.014999999999</v>
      </c>
      <c r="O102" s="54">
        <v>44066.455000000002</v>
      </c>
      <c r="P102" s="54">
        <v>45402.3</v>
      </c>
      <c r="Q102" s="54">
        <v>46758.82</v>
      </c>
      <c r="R102" s="54">
        <v>48319.205000000002</v>
      </c>
      <c r="S102" s="54">
        <v>49572.555</v>
      </c>
      <c r="T102" s="54">
        <v>51024.105000000003</v>
      </c>
      <c r="U102" s="54">
        <v>52509.42</v>
      </c>
      <c r="V102" s="54">
        <v>54210.66</v>
      </c>
      <c r="W102" s="54">
        <v>55531.8</v>
      </c>
      <c r="X102" s="54">
        <v>57271.59</v>
      </c>
      <c r="Y102" s="54">
        <v>59030.39</v>
      </c>
      <c r="Z102" s="54">
        <v>61043.345000000001</v>
      </c>
      <c r="AA102" s="54">
        <v>62620.19</v>
      </c>
      <c r="AB102" s="54">
        <v>64444.5</v>
      </c>
    </row>
    <row r="103" spans="2:28" ht="15.75" x14ac:dyDescent="0.3">
      <c r="B103" s="7" t="s">
        <v>146</v>
      </c>
      <c r="C103" s="7" t="s">
        <v>172</v>
      </c>
      <c r="D103" s="54">
        <v>400200.52</v>
      </c>
      <c r="E103" s="54">
        <v>402637.255</v>
      </c>
      <c r="F103" s="54">
        <v>405900.47</v>
      </c>
      <c r="G103" s="54">
        <v>407508.96500000003</v>
      </c>
      <c r="H103" s="54">
        <v>410038.5</v>
      </c>
      <c r="I103" s="54">
        <v>412832.14500000002</v>
      </c>
      <c r="J103" s="54">
        <v>416501.48</v>
      </c>
      <c r="K103" s="54">
        <v>418366.93</v>
      </c>
      <c r="L103" s="54">
        <v>421145.12</v>
      </c>
      <c r="M103" s="54">
        <v>423902.22499999998</v>
      </c>
      <c r="N103" s="54">
        <v>429515.55499999999</v>
      </c>
      <c r="O103" s="54">
        <v>433196.1</v>
      </c>
      <c r="P103" s="54">
        <v>438040.41</v>
      </c>
      <c r="Q103" s="54">
        <v>442967.75</v>
      </c>
      <c r="R103" s="54">
        <v>448895.82500000001</v>
      </c>
      <c r="S103" s="54">
        <v>458645.42499999999</v>
      </c>
      <c r="T103" s="54">
        <v>469488.77</v>
      </c>
      <c r="U103" s="54">
        <v>480524.45500000002</v>
      </c>
      <c r="V103" s="54">
        <v>492707.68</v>
      </c>
      <c r="W103" s="54">
        <v>502873.065</v>
      </c>
      <c r="X103" s="54">
        <v>522821.92</v>
      </c>
      <c r="Y103" s="54">
        <v>542913.85</v>
      </c>
      <c r="Z103" s="54">
        <v>564422.33499999996</v>
      </c>
      <c r="AA103" s="54">
        <v>583639.38500000001</v>
      </c>
      <c r="AB103" s="54">
        <v>604216.96499999997</v>
      </c>
    </row>
    <row r="104" spans="2:28" ht="15.75" x14ac:dyDescent="0.3">
      <c r="B104" s="7" t="s">
        <v>146</v>
      </c>
      <c r="C104" s="7" t="s">
        <v>173</v>
      </c>
      <c r="D104" s="54">
        <v>17668.625</v>
      </c>
      <c r="E104" s="54">
        <v>17790.705000000002</v>
      </c>
      <c r="F104" s="54">
        <v>17966.5</v>
      </c>
      <c r="G104" s="54">
        <v>18033.66</v>
      </c>
      <c r="H104" s="54">
        <v>18157.75</v>
      </c>
      <c r="I104" s="54">
        <v>18280.669999999998</v>
      </c>
      <c r="J104" s="54">
        <v>18459.285</v>
      </c>
      <c r="K104" s="54">
        <v>18525.494999999999</v>
      </c>
      <c r="L104" s="54">
        <v>18648.23</v>
      </c>
      <c r="M104" s="54">
        <v>18770.445</v>
      </c>
      <c r="N104" s="54">
        <v>19565.89</v>
      </c>
      <c r="O104" s="54">
        <v>20248.400000000001</v>
      </c>
      <c r="P104" s="54">
        <v>21003.87</v>
      </c>
      <c r="Q104" s="54">
        <v>21767.865000000002</v>
      </c>
      <c r="R104" s="54">
        <v>22622.71</v>
      </c>
      <c r="S104" s="54">
        <v>23369.02</v>
      </c>
      <c r="T104" s="54">
        <v>24194.81</v>
      </c>
      <c r="U104" s="54">
        <v>25030.535</v>
      </c>
      <c r="V104" s="54">
        <v>25953.634999999998</v>
      </c>
      <c r="W104" s="54">
        <v>26726.63</v>
      </c>
      <c r="X104" s="54">
        <v>27596.1</v>
      </c>
      <c r="Y104" s="54">
        <v>28475.17</v>
      </c>
      <c r="Z104" s="54">
        <v>29455.445</v>
      </c>
      <c r="AA104" s="54">
        <v>30263.095000000001</v>
      </c>
      <c r="AB104" s="54">
        <v>31170.67</v>
      </c>
    </row>
    <row r="105" spans="2:28" ht="15.75" x14ac:dyDescent="0.3">
      <c r="B105" s="7" t="s">
        <v>146</v>
      </c>
      <c r="C105" s="7" t="s">
        <v>174</v>
      </c>
      <c r="D105" s="54">
        <v>650607.41</v>
      </c>
      <c r="E105" s="54">
        <v>655085.01500000001</v>
      </c>
      <c r="F105" s="54">
        <v>660813.245</v>
      </c>
      <c r="G105" s="54">
        <v>664282.30000000005</v>
      </c>
      <c r="H105" s="54">
        <v>669094.46499999997</v>
      </c>
      <c r="I105" s="54">
        <v>674857.36</v>
      </c>
      <c r="J105" s="54">
        <v>681923.17</v>
      </c>
      <c r="K105" s="54">
        <v>686386.86</v>
      </c>
      <c r="L105" s="54">
        <v>692157.07</v>
      </c>
      <c r="M105" s="54">
        <v>697957.08499999996</v>
      </c>
      <c r="N105" s="54">
        <v>713146.4</v>
      </c>
      <c r="O105" s="54">
        <v>725639.59</v>
      </c>
      <c r="P105" s="54">
        <v>739811.82</v>
      </c>
      <c r="Q105" s="54">
        <v>754343.04500000004</v>
      </c>
      <c r="R105" s="54">
        <v>770427.95499999996</v>
      </c>
      <c r="S105" s="54">
        <v>789869.78</v>
      </c>
      <c r="T105" s="54">
        <v>810993.8</v>
      </c>
      <c r="U105" s="54">
        <v>832327.84</v>
      </c>
      <c r="V105" s="54">
        <v>855439.84499999997</v>
      </c>
      <c r="W105" s="54">
        <v>875621.39</v>
      </c>
      <c r="X105" s="54">
        <v>910047.28500000003</v>
      </c>
      <c r="Y105" s="54">
        <v>944727.73</v>
      </c>
      <c r="Z105" s="54">
        <v>981635.03</v>
      </c>
      <c r="AA105" s="54">
        <v>1015190.025</v>
      </c>
      <c r="AB105" s="54">
        <v>1050911.75</v>
      </c>
    </row>
    <row r="106" spans="2:28" ht="15.75" x14ac:dyDescent="0.3">
      <c r="B106" s="7" t="s">
        <v>146</v>
      </c>
      <c r="C106" s="7" t="s">
        <v>175</v>
      </c>
      <c r="D106" s="54">
        <v>750464.07499999995</v>
      </c>
      <c r="E106" s="54">
        <v>752822.16</v>
      </c>
      <c r="F106" s="54">
        <v>757388.13500000001</v>
      </c>
      <c r="G106" s="54">
        <v>757444.36499999999</v>
      </c>
      <c r="H106" s="54">
        <v>759881.17500000005</v>
      </c>
      <c r="I106" s="54">
        <v>762237.82499999995</v>
      </c>
      <c r="J106" s="54">
        <v>766935.69</v>
      </c>
      <c r="K106" s="54">
        <v>767020.96499999997</v>
      </c>
      <c r="L106" s="54">
        <v>769434.53500000003</v>
      </c>
      <c r="M106" s="54">
        <v>771818.39</v>
      </c>
      <c r="N106" s="54">
        <v>781136.05500000005</v>
      </c>
      <c r="O106" s="54">
        <v>785884.95499999996</v>
      </c>
      <c r="P106" s="54">
        <v>793023.72499999998</v>
      </c>
      <c r="Q106" s="54">
        <v>800158.95499999996</v>
      </c>
      <c r="R106" s="54">
        <v>809741.02</v>
      </c>
      <c r="S106" s="54">
        <v>830436.91500000004</v>
      </c>
      <c r="T106" s="54">
        <v>853769.43500000006</v>
      </c>
      <c r="U106" s="54">
        <v>877276.5</v>
      </c>
      <c r="V106" s="54">
        <v>903652.66</v>
      </c>
      <c r="W106" s="54">
        <v>924753.02500000002</v>
      </c>
      <c r="X106" s="54">
        <v>968196.76500000001</v>
      </c>
      <c r="Y106" s="54">
        <v>1011894.46</v>
      </c>
      <c r="Z106" s="54">
        <v>1059169.1950000001</v>
      </c>
      <c r="AA106" s="54">
        <v>1100340.8049999999</v>
      </c>
      <c r="AB106" s="54">
        <v>1144959.7</v>
      </c>
    </row>
    <row r="107" spans="2:28" ht="15.75" x14ac:dyDescent="0.3">
      <c r="B107" s="7" t="s">
        <v>146</v>
      </c>
      <c r="C107" s="7" t="s">
        <v>176</v>
      </c>
      <c r="D107" s="54">
        <v>990211.4</v>
      </c>
      <c r="E107" s="54">
        <v>993338.625</v>
      </c>
      <c r="F107" s="54">
        <v>998755.73</v>
      </c>
      <c r="G107" s="54">
        <v>999437.47499999998</v>
      </c>
      <c r="H107" s="54">
        <v>1002621.0649999999</v>
      </c>
      <c r="I107" s="54">
        <v>1005735.735</v>
      </c>
      <c r="J107" s="54">
        <v>1011330.67</v>
      </c>
      <c r="K107" s="54">
        <v>1012055.84</v>
      </c>
      <c r="L107" s="54">
        <v>1015211.77</v>
      </c>
      <c r="M107" s="54">
        <v>1018361.9350000001</v>
      </c>
      <c r="N107" s="54">
        <v>1030001.015</v>
      </c>
      <c r="O107" s="54">
        <v>1036881.85</v>
      </c>
      <c r="P107" s="54">
        <v>1046266.18</v>
      </c>
      <c r="Q107" s="54">
        <v>1055626.24</v>
      </c>
      <c r="R107" s="54">
        <v>1067579.99</v>
      </c>
      <c r="S107" s="54">
        <v>1095478.825</v>
      </c>
      <c r="T107" s="54">
        <v>1126249.03</v>
      </c>
      <c r="U107" s="54">
        <v>1157235.9650000001</v>
      </c>
      <c r="V107" s="54">
        <v>1191272.855</v>
      </c>
      <c r="W107" s="54">
        <v>1219806.165</v>
      </c>
      <c r="X107" s="54">
        <v>1277140.22</v>
      </c>
      <c r="Y107" s="54">
        <v>1334779.865</v>
      </c>
      <c r="Z107" s="54">
        <v>1396293.36</v>
      </c>
      <c r="AA107" s="54">
        <v>1451452.46</v>
      </c>
      <c r="AB107" s="54">
        <v>1510339.12</v>
      </c>
    </row>
    <row r="108" spans="2:28" ht="15.75" x14ac:dyDescent="0.3">
      <c r="B108" s="7" t="s">
        <v>147</v>
      </c>
      <c r="C108" s="7" t="s">
        <v>153</v>
      </c>
      <c r="D108" s="54">
        <v>46061.985000000001</v>
      </c>
      <c r="E108" s="54">
        <v>47075</v>
      </c>
      <c r="F108" s="54">
        <v>48249.614999999998</v>
      </c>
      <c r="G108" s="54">
        <v>49198.834999999999</v>
      </c>
      <c r="H108" s="54">
        <v>50308.985000000001</v>
      </c>
      <c r="I108" s="54">
        <v>51565</v>
      </c>
      <c r="J108" s="54">
        <v>52999.72</v>
      </c>
      <c r="K108" s="54">
        <v>54154.82</v>
      </c>
      <c r="L108" s="54">
        <v>55485.04</v>
      </c>
      <c r="M108" s="54">
        <v>56837.84</v>
      </c>
      <c r="N108" s="54">
        <v>58702.445</v>
      </c>
      <c r="O108" s="54">
        <v>60276.535000000003</v>
      </c>
      <c r="P108" s="54">
        <v>62037.985000000001</v>
      </c>
      <c r="Q108" s="54">
        <v>63828.56</v>
      </c>
      <c r="R108" s="54">
        <v>65837.31</v>
      </c>
      <c r="S108" s="54">
        <v>67443.384999999995</v>
      </c>
      <c r="T108" s="54">
        <v>69273.604999999996</v>
      </c>
      <c r="U108" s="54">
        <v>71125.595000000001</v>
      </c>
      <c r="V108" s="54">
        <v>73270.53</v>
      </c>
      <c r="W108" s="54">
        <v>75031.539999999994</v>
      </c>
      <c r="X108" s="54">
        <v>77382.845000000001</v>
      </c>
      <c r="Y108" s="54">
        <v>79771.899999999994</v>
      </c>
      <c r="Z108" s="54">
        <v>82442.23</v>
      </c>
      <c r="AA108" s="54">
        <v>84682.854999999996</v>
      </c>
      <c r="AB108" s="54">
        <v>87200.38</v>
      </c>
    </row>
    <row r="109" spans="2:28" ht="15.75" x14ac:dyDescent="0.3">
      <c r="B109" s="7" t="s">
        <v>147</v>
      </c>
      <c r="C109" s="7" t="s">
        <v>154</v>
      </c>
      <c r="D109" s="54">
        <v>150722.285</v>
      </c>
      <c r="E109" s="54">
        <v>151369.04999999999</v>
      </c>
      <c r="F109" s="54">
        <v>152414.67000000001</v>
      </c>
      <c r="G109" s="54">
        <v>152644.07999999999</v>
      </c>
      <c r="H109" s="54">
        <v>153303.17499999999</v>
      </c>
      <c r="I109" s="54">
        <v>153950.82500000001</v>
      </c>
      <c r="J109" s="54">
        <v>155027.94500000001</v>
      </c>
      <c r="K109" s="54">
        <v>155262.73499999999</v>
      </c>
      <c r="L109" s="54">
        <v>155926.05499999999</v>
      </c>
      <c r="M109" s="54">
        <v>156583.09</v>
      </c>
      <c r="N109" s="54">
        <v>161299.80499999999</v>
      </c>
      <c r="O109" s="54">
        <v>168577.67</v>
      </c>
      <c r="P109" s="54">
        <v>176354.97500000001</v>
      </c>
      <c r="Q109" s="54">
        <v>184188.3</v>
      </c>
      <c r="R109" s="54">
        <v>192597.42499999999</v>
      </c>
      <c r="S109" s="54">
        <v>199027.87</v>
      </c>
      <c r="T109" s="54">
        <v>206051.41</v>
      </c>
      <c r="U109" s="54">
        <v>213128.17</v>
      </c>
      <c r="V109" s="54">
        <v>220869.215</v>
      </c>
      <c r="W109" s="54">
        <v>227459.88</v>
      </c>
      <c r="X109" s="54">
        <v>234881.41</v>
      </c>
      <c r="Y109" s="54">
        <v>242349.23</v>
      </c>
      <c r="Z109" s="54">
        <v>250582.67</v>
      </c>
      <c r="AA109" s="54">
        <v>257500.36499999999</v>
      </c>
      <c r="AB109" s="54">
        <v>265154.72499999998</v>
      </c>
    </row>
    <row r="110" spans="2:28" ht="15.75" x14ac:dyDescent="0.3">
      <c r="B110" s="7" t="s">
        <v>147</v>
      </c>
      <c r="C110" s="7" t="s">
        <v>155</v>
      </c>
      <c r="D110" s="54">
        <v>979080.88</v>
      </c>
      <c r="E110" s="54">
        <v>988521.5</v>
      </c>
      <c r="F110" s="54">
        <v>1000779.865</v>
      </c>
      <c r="G110" s="54">
        <v>1008535.595</v>
      </c>
      <c r="H110" s="54">
        <v>1019093.425</v>
      </c>
      <c r="I110" s="54">
        <v>1032161.575</v>
      </c>
      <c r="J110" s="54">
        <v>1048140.005</v>
      </c>
      <c r="K110" s="54">
        <v>1058811.05</v>
      </c>
      <c r="L110" s="54">
        <v>1072394.595</v>
      </c>
      <c r="M110" s="54">
        <v>1086093.2150000001</v>
      </c>
      <c r="N110" s="54">
        <v>1120290.74</v>
      </c>
      <c r="O110" s="54">
        <v>1161769.94</v>
      </c>
      <c r="P110" s="54">
        <v>1206562.2549999999</v>
      </c>
      <c r="Q110" s="54">
        <v>1251734.52</v>
      </c>
      <c r="R110" s="54">
        <v>1300687.865</v>
      </c>
      <c r="S110" s="54">
        <v>1339583.635</v>
      </c>
      <c r="T110" s="54">
        <v>1382403.9450000001</v>
      </c>
      <c r="U110" s="54">
        <v>1425436.2549999999</v>
      </c>
      <c r="V110" s="54">
        <v>1473726.09</v>
      </c>
      <c r="W110" s="54">
        <v>1514803.13</v>
      </c>
      <c r="X110" s="54">
        <v>1568331.0149999999</v>
      </c>
      <c r="Y110" s="54">
        <v>1622354.125</v>
      </c>
      <c r="Z110" s="54">
        <v>1681492.2050000001</v>
      </c>
      <c r="AA110" s="54">
        <v>1732466.43</v>
      </c>
      <c r="AB110" s="54">
        <v>1788353.34</v>
      </c>
    </row>
    <row r="111" spans="2:28" ht="15.75" x14ac:dyDescent="0.3">
      <c r="B111" s="7" t="s">
        <v>147</v>
      </c>
      <c r="C111" s="7" t="s">
        <v>156</v>
      </c>
      <c r="D111" s="54">
        <v>346742.35</v>
      </c>
      <c r="E111" s="54">
        <v>352389.74</v>
      </c>
      <c r="F111" s="54">
        <v>359256.67499999999</v>
      </c>
      <c r="G111" s="54">
        <v>364226.63500000001</v>
      </c>
      <c r="H111" s="54">
        <v>370411.69</v>
      </c>
      <c r="I111" s="54">
        <v>377560.53</v>
      </c>
      <c r="J111" s="54">
        <v>386019.315</v>
      </c>
      <c r="K111" s="54">
        <v>392211.98</v>
      </c>
      <c r="L111" s="54">
        <v>399699.61</v>
      </c>
      <c r="M111" s="54">
        <v>407288.94500000001</v>
      </c>
      <c r="N111" s="54">
        <v>426045.78499999997</v>
      </c>
      <c r="O111" s="54">
        <v>442751.55499999999</v>
      </c>
      <c r="P111" s="54">
        <v>460995.09</v>
      </c>
      <c r="Q111" s="54">
        <v>479491.55</v>
      </c>
      <c r="R111" s="54">
        <v>499767.35</v>
      </c>
      <c r="S111" s="54">
        <v>516849.29499999998</v>
      </c>
      <c r="T111" s="54">
        <v>535761.89500000002</v>
      </c>
      <c r="U111" s="54">
        <v>554881.04500000004</v>
      </c>
      <c r="V111" s="54">
        <v>576389.43999999994</v>
      </c>
      <c r="W111" s="54">
        <v>594712.72499999998</v>
      </c>
      <c r="X111" s="54">
        <v>624675.92500000005</v>
      </c>
      <c r="Y111" s="54">
        <v>655061.29</v>
      </c>
      <c r="Z111" s="54">
        <v>688028.4</v>
      </c>
      <c r="AA111" s="54">
        <v>717288.54</v>
      </c>
      <c r="AB111" s="54">
        <v>749076.18500000006</v>
      </c>
    </row>
    <row r="112" spans="2:28" ht="15.75" x14ac:dyDescent="0.3">
      <c r="B112" s="7" t="s">
        <v>147</v>
      </c>
      <c r="C112" s="7" t="s">
        <v>157</v>
      </c>
      <c r="D112" s="54">
        <v>39811.035000000003</v>
      </c>
      <c r="E112" s="54">
        <v>40247.53</v>
      </c>
      <c r="F112" s="54">
        <v>40831.445</v>
      </c>
      <c r="G112" s="54">
        <v>41142.144999999997</v>
      </c>
      <c r="H112" s="54">
        <v>41608.135000000002</v>
      </c>
      <c r="I112" s="54">
        <v>42091.665000000001</v>
      </c>
      <c r="J112" s="54">
        <v>42733.794999999998</v>
      </c>
      <c r="K112" s="54">
        <v>43087.27</v>
      </c>
      <c r="L112" s="54">
        <v>43598.04</v>
      </c>
      <c r="M112" s="54">
        <v>44116.165000000001</v>
      </c>
      <c r="N112" s="54">
        <v>45004.745000000003</v>
      </c>
      <c r="O112" s="54">
        <v>45604.15</v>
      </c>
      <c r="P112" s="54">
        <v>46368.665000000001</v>
      </c>
      <c r="Q112" s="54">
        <v>47145.014999999999</v>
      </c>
      <c r="R112" s="54">
        <v>48096.714999999997</v>
      </c>
      <c r="S112" s="54">
        <v>48671.54</v>
      </c>
      <c r="T112" s="54">
        <v>49426.35</v>
      </c>
      <c r="U112" s="54">
        <v>50195.18</v>
      </c>
      <c r="V112" s="54">
        <v>51155.495000000003</v>
      </c>
      <c r="W112" s="54">
        <v>51782.03</v>
      </c>
      <c r="X112" s="54">
        <v>52661.39</v>
      </c>
      <c r="Y112" s="54">
        <v>53553.415000000001</v>
      </c>
      <c r="Z112" s="54">
        <v>54649.64</v>
      </c>
      <c r="AA112" s="54">
        <v>55388.82</v>
      </c>
      <c r="AB112" s="54">
        <v>56329.04</v>
      </c>
    </row>
    <row r="113" spans="2:28" ht="15.75" x14ac:dyDescent="0.3">
      <c r="B113" s="7" t="s">
        <v>147</v>
      </c>
      <c r="C113" s="7" t="s">
        <v>158</v>
      </c>
      <c r="D113" s="54">
        <v>72897.384999999995</v>
      </c>
      <c r="E113" s="54">
        <v>73199.899999999994</v>
      </c>
      <c r="F113" s="54">
        <v>73567.039999999994</v>
      </c>
      <c r="G113" s="54">
        <v>73794.05</v>
      </c>
      <c r="H113" s="54">
        <v>74102.33</v>
      </c>
      <c r="I113" s="54">
        <v>74407.865000000005</v>
      </c>
      <c r="J113" s="54">
        <v>74789.404999999999</v>
      </c>
      <c r="K113" s="54">
        <v>75022.994999999995</v>
      </c>
      <c r="L113" s="54">
        <v>75331.445000000007</v>
      </c>
      <c r="M113" s="54">
        <v>75638.070000000007</v>
      </c>
      <c r="N113" s="54">
        <v>77831.654999999999</v>
      </c>
      <c r="O113" s="54">
        <v>81687.145000000004</v>
      </c>
      <c r="P113" s="54">
        <v>85648.85</v>
      </c>
      <c r="Q113" s="54">
        <v>89639.5</v>
      </c>
      <c r="R113" s="54">
        <v>93750.684999999998</v>
      </c>
      <c r="S113" s="54">
        <v>97186.03</v>
      </c>
      <c r="T113" s="54">
        <v>100752.685</v>
      </c>
      <c r="U113" s="54">
        <v>104347.85</v>
      </c>
      <c r="V113" s="54">
        <v>108077.095</v>
      </c>
      <c r="W113" s="54">
        <v>111618.425</v>
      </c>
      <c r="X113" s="54">
        <v>115302.515</v>
      </c>
      <c r="Y113" s="54">
        <v>119010.315</v>
      </c>
      <c r="Z113" s="54">
        <v>122881.48</v>
      </c>
      <c r="AA113" s="54">
        <v>126533.095</v>
      </c>
      <c r="AB113" s="54">
        <v>130325.99</v>
      </c>
    </row>
    <row r="114" spans="2:28" ht="15.75" x14ac:dyDescent="0.3">
      <c r="B114" s="7" t="s">
        <v>147</v>
      </c>
      <c r="C114" s="7" t="s">
        <v>159</v>
      </c>
      <c r="D114" s="54">
        <v>1485426.0249999999</v>
      </c>
      <c r="E114" s="54">
        <v>1499325.2450000001</v>
      </c>
      <c r="F114" s="54">
        <v>1517150.835</v>
      </c>
      <c r="G114" s="54">
        <v>1528253.93</v>
      </c>
      <c r="H114" s="54">
        <v>1543435.14</v>
      </c>
      <c r="I114" s="54">
        <v>1561204.13</v>
      </c>
      <c r="J114" s="54">
        <v>1583110.88</v>
      </c>
      <c r="K114" s="54">
        <v>1597446.355</v>
      </c>
      <c r="L114" s="54">
        <v>1615899.91</v>
      </c>
      <c r="M114" s="54">
        <v>1634534.2150000001</v>
      </c>
      <c r="N114" s="54">
        <v>1696592.885</v>
      </c>
      <c r="O114" s="54">
        <v>1769378.635</v>
      </c>
      <c r="P114" s="54">
        <v>1847106.26</v>
      </c>
      <c r="Q114" s="54">
        <v>1925561.9850000001</v>
      </c>
      <c r="R114" s="54">
        <v>2009844.615</v>
      </c>
      <c r="S114" s="54">
        <v>2079089.0249999999</v>
      </c>
      <c r="T114" s="54">
        <v>2154294.5950000002</v>
      </c>
      <c r="U114" s="54">
        <v>2230081.8650000002</v>
      </c>
      <c r="V114" s="54">
        <v>2313572.4049999998</v>
      </c>
      <c r="W114" s="54">
        <v>2386236.69</v>
      </c>
      <c r="X114" s="54">
        <v>2487990.3149999999</v>
      </c>
      <c r="Y114" s="54">
        <v>2590780.59</v>
      </c>
      <c r="Z114" s="54">
        <v>2701875.8849999998</v>
      </c>
      <c r="AA114" s="54">
        <v>2800411.09</v>
      </c>
      <c r="AB114" s="54">
        <v>2906921.2149999999</v>
      </c>
    </row>
    <row r="115" spans="2:28" ht="15.75" x14ac:dyDescent="0.3">
      <c r="B115" s="7" t="s">
        <v>147</v>
      </c>
      <c r="C115" s="7" t="s">
        <v>160</v>
      </c>
      <c r="D115" s="54">
        <v>347015.26500000001</v>
      </c>
      <c r="E115" s="54">
        <v>352667.82</v>
      </c>
      <c r="F115" s="54">
        <v>359552.65</v>
      </c>
      <c r="G115" s="54">
        <v>364655.38</v>
      </c>
      <c r="H115" s="54">
        <v>370950.47499999998</v>
      </c>
      <c r="I115" s="54">
        <v>378589.33500000002</v>
      </c>
      <c r="J115" s="54">
        <v>387510.66499999998</v>
      </c>
      <c r="K115" s="54">
        <v>394204.89</v>
      </c>
      <c r="L115" s="54">
        <v>402186.73</v>
      </c>
      <c r="M115" s="54">
        <v>410273.40500000003</v>
      </c>
      <c r="N115" s="54">
        <v>428410.71</v>
      </c>
      <c r="O115" s="54">
        <v>444480.34499999997</v>
      </c>
      <c r="P115" s="54">
        <v>462063.91</v>
      </c>
      <c r="Q115" s="54">
        <v>479875.26500000001</v>
      </c>
      <c r="R115" s="54">
        <v>499446.36499999999</v>
      </c>
      <c r="S115" s="54">
        <v>515973.17</v>
      </c>
      <c r="T115" s="54">
        <v>534297.17000000004</v>
      </c>
      <c r="U115" s="54">
        <v>552764.13500000001</v>
      </c>
      <c r="V115" s="54">
        <v>573745.29500000004</v>
      </c>
      <c r="W115" s="54">
        <v>591568.76500000001</v>
      </c>
      <c r="X115" s="54">
        <v>620831.91</v>
      </c>
      <c r="Y115" s="54">
        <v>650490.80000000005</v>
      </c>
      <c r="Z115" s="54">
        <v>682686.03</v>
      </c>
      <c r="AA115" s="54">
        <v>711249.79</v>
      </c>
      <c r="AB115" s="54">
        <v>742278.98</v>
      </c>
    </row>
    <row r="116" spans="2:28" ht="15.75" x14ac:dyDescent="0.3">
      <c r="B116" s="7" t="s">
        <v>147</v>
      </c>
      <c r="C116" s="7" t="s">
        <v>161</v>
      </c>
      <c r="D116" s="54">
        <v>599318.60499999998</v>
      </c>
      <c r="E116" s="54">
        <v>615466.19499999995</v>
      </c>
      <c r="F116" s="54">
        <v>633920.07999999996</v>
      </c>
      <c r="G116" s="54">
        <v>648828.71499999997</v>
      </c>
      <c r="H116" s="54">
        <v>666158.94499999995</v>
      </c>
      <c r="I116" s="54">
        <v>684232.43500000006</v>
      </c>
      <c r="J116" s="54">
        <v>705005.48</v>
      </c>
      <c r="K116" s="54">
        <v>721681.72</v>
      </c>
      <c r="L116" s="54">
        <v>741004.07499999995</v>
      </c>
      <c r="M116" s="54">
        <v>760717.41500000004</v>
      </c>
      <c r="N116" s="54">
        <v>788420.3</v>
      </c>
      <c r="O116" s="54">
        <v>811899.67</v>
      </c>
      <c r="P116" s="54">
        <v>838241.15500000003</v>
      </c>
      <c r="Q116" s="54">
        <v>865108.9</v>
      </c>
      <c r="R116" s="54">
        <v>895362.96</v>
      </c>
      <c r="S116" s="54">
        <v>919300.67500000005</v>
      </c>
      <c r="T116" s="54">
        <v>946688.76</v>
      </c>
      <c r="U116" s="54">
        <v>974631.06</v>
      </c>
      <c r="V116" s="54">
        <v>1006488.48</v>
      </c>
      <c r="W116" s="54">
        <v>1032567.61</v>
      </c>
      <c r="X116" s="54">
        <v>1064081.6100000001</v>
      </c>
      <c r="Y116" s="54">
        <v>1096188.2450000001</v>
      </c>
      <c r="Z116" s="54">
        <v>1132633.7150000001</v>
      </c>
      <c r="AA116" s="54">
        <v>1162492.345</v>
      </c>
      <c r="AB116" s="54">
        <v>1196615.105</v>
      </c>
    </row>
    <row r="117" spans="2:28" ht="15.75" x14ac:dyDescent="0.3">
      <c r="B117" s="7" t="s">
        <v>147</v>
      </c>
      <c r="C117" s="7" t="s">
        <v>162</v>
      </c>
      <c r="D117" s="54">
        <v>74439.544999999998</v>
      </c>
      <c r="E117" s="54">
        <v>74968.09</v>
      </c>
      <c r="F117" s="54">
        <v>75768.800000000003</v>
      </c>
      <c r="G117" s="54">
        <v>76076.514999999999</v>
      </c>
      <c r="H117" s="54">
        <v>76659.06</v>
      </c>
      <c r="I117" s="54">
        <v>77351.315000000002</v>
      </c>
      <c r="J117" s="54">
        <v>78325.899999999994</v>
      </c>
      <c r="K117" s="54">
        <v>78753.184999999998</v>
      </c>
      <c r="L117" s="54">
        <v>79466.764999999999</v>
      </c>
      <c r="M117" s="54">
        <v>80190.285000000003</v>
      </c>
      <c r="N117" s="54">
        <v>82675.77</v>
      </c>
      <c r="O117" s="54">
        <v>85966.595000000001</v>
      </c>
      <c r="P117" s="54">
        <v>89581.804999999993</v>
      </c>
      <c r="Q117" s="54">
        <v>93221.3</v>
      </c>
      <c r="R117" s="54">
        <v>97231.085000000006</v>
      </c>
      <c r="S117" s="54">
        <v>100193.60000000001</v>
      </c>
      <c r="T117" s="54">
        <v>103538.205</v>
      </c>
      <c r="U117" s="54">
        <v>106904.705</v>
      </c>
      <c r="V117" s="54">
        <v>110731.66</v>
      </c>
      <c r="W117" s="54">
        <v>113816.05499999999</v>
      </c>
      <c r="X117" s="54">
        <v>117575.86500000001</v>
      </c>
      <c r="Y117" s="54">
        <v>121362.37</v>
      </c>
      <c r="Z117" s="54">
        <v>125636.42</v>
      </c>
      <c r="AA117" s="54">
        <v>129070.325</v>
      </c>
      <c r="AB117" s="54">
        <v>132971.03</v>
      </c>
    </row>
    <row r="118" spans="2:28" ht="15.75" x14ac:dyDescent="0.3">
      <c r="B118" s="7" t="s">
        <v>147</v>
      </c>
      <c r="C118" s="7" t="s">
        <v>163</v>
      </c>
      <c r="D118" s="54">
        <v>337898.53499999997</v>
      </c>
      <c r="E118" s="54">
        <v>345007.08</v>
      </c>
      <c r="F118" s="54">
        <v>353306.61</v>
      </c>
      <c r="G118" s="54">
        <v>359607.78</v>
      </c>
      <c r="H118" s="54">
        <v>367158.21500000003</v>
      </c>
      <c r="I118" s="54">
        <v>375035.48499999999</v>
      </c>
      <c r="J118" s="54">
        <v>384300.4</v>
      </c>
      <c r="K118" s="54">
        <v>391317.34499999997</v>
      </c>
      <c r="L118" s="54">
        <v>399667.01500000001</v>
      </c>
      <c r="M118" s="54">
        <v>408154.09499999997</v>
      </c>
      <c r="N118" s="54">
        <v>426040.16</v>
      </c>
      <c r="O118" s="54">
        <v>441900.77</v>
      </c>
      <c r="P118" s="54">
        <v>459268.42499999999</v>
      </c>
      <c r="Q118" s="54">
        <v>476887.53499999997</v>
      </c>
      <c r="R118" s="54">
        <v>496303.77500000002</v>
      </c>
      <c r="S118" s="54">
        <v>512164.43</v>
      </c>
      <c r="T118" s="54">
        <v>529857.74</v>
      </c>
      <c r="U118" s="54">
        <v>547814.45499999996</v>
      </c>
      <c r="V118" s="54">
        <v>567884.85</v>
      </c>
      <c r="W118" s="54">
        <v>584718.07999999996</v>
      </c>
      <c r="X118" s="54">
        <v>610019.78500000003</v>
      </c>
      <c r="Y118" s="54">
        <v>635674.15</v>
      </c>
      <c r="Z118" s="54">
        <v>663839.07499999995</v>
      </c>
      <c r="AA118" s="54">
        <v>688233.57499999995</v>
      </c>
      <c r="AB118" s="54">
        <v>715080.93</v>
      </c>
    </row>
    <row r="119" spans="2:28" ht="15.75" x14ac:dyDescent="0.3">
      <c r="B119" s="7" t="s">
        <v>147</v>
      </c>
      <c r="C119" s="7" t="s">
        <v>164</v>
      </c>
      <c r="D119" s="54">
        <v>795316.07499999995</v>
      </c>
      <c r="E119" s="54">
        <v>804402.46</v>
      </c>
      <c r="F119" s="54">
        <v>815890.995</v>
      </c>
      <c r="G119" s="54">
        <v>822912.78500000003</v>
      </c>
      <c r="H119" s="54">
        <v>832482.3</v>
      </c>
      <c r="I119" s="54">
        <v>842386.46</v>
      </c>
      <c r="J119" s="54">
        <v>854909.78500000003</v>
      </c>
      <c r="K119" s="54">
        <v>862639.55</v>
      </c>
      <c r="L119" s="54">
        <v>872963.69499999995</v>
      </c>
      <c r="M119" s="54">
        <v>883409.23499999999</v>
      </c>
      <c r="N119" s="54">
        <v>931631.37</v>
      </c>
      <c r="O119" s="54">
        <v>982960.69</v>
      </c>
      <c r="P119" s="54">
        <v>1037664.83</v>
      </c>
      <c r="Q119" s="54">
        <v>1093038.9950000001</v>
      </c>
      <c r="R119" s="54">
        <v>1152431.6299999999</v>
      </c>
      <c r="S119" s="54">
        <v>1202877.97</v>
      </c>
      <c r="T119" s="54">
        <v>1257451.6399999999</v>
      </c>
      <c r="U119" s="54">
        <v>1312754.135</v>
      </c>
      <c r="V119" s="54">
        <v>1372832.32</v>
      </c>
      <c r="W119" s="54">
        <v>1425803.0149999999</v>
      </c>
      <c r="X119" s="54">
        <v>1507566.7749999999</v>
      </c>
      <c r="Y119" s="54">
        <v>1590395.9350000001</v>
      </c>
      <c r="Z119" s="54">
        <v>1679303.5149999999</v>
      </c>
      <c r="AA119" s="54">
        <v>1759745.8149999999</v>
      </c>
      <c r="AB119" s="54">
        <v>1846114</v>
      </c>
    </row>
    <row r="120" spans="2:28" ht="15.75" x14ac:dyDescent="0.3">
      <c r="B120" s="7" t="s">
        <v>147</v>
      </c>
      <c r="C120" s="7" t="s">
        <v>165</v>
      </c>
      <c r="D120" s="54">
        <v>798019.68</v>
      </c>
      <c r="E120" s="54">
        <v>815673.29</v>
      </c>
      <c r="F120" s="54">
        <v>836224.07</v>
      </c>
      <c r="G120" s="54">
        <v>852180.09</v>
      </c>
      <c r="H120" s="54">
        <v>871149.76500000095</v>
      </c>
      <c r="I120" s="54">
        <v>891338.40500000003</v>
      </c>
      <c r="J120" s="54">
        <v>914837.28500000003</v>
      </c>
      <c r="K120" s="54">
        <v>933035.02500000002</v>
      </c>
      <c r="L120" s="54">
        <v>954465.93500000006</v>
      </c>
      <c r="M120" s="54">
        <v>976281.36499999999</v>
      </c>
      <c r="N120" s="54">
        <v>1018373.465</v>
      </c>
      <c r="O120" s="54">
        <v>1055440.345</v>
      </c>
      <c r="P120" s="54">
        <v>1096200.6499999999</v>
      </c>
      <c r="Q120" s="54">
        <v>1137644.375</v>
      </c>
      <c r="R120" s="54">
        <v>1183454.95</v>
      </c>
      <c r="S120" s="54">
        <v>1221179.03</v>
      </c>
      <c r="T120" s="54">
        <v>1263372.5049999999</v>
      </c>
      <c r="U120" s="54">
        <v>1306247.5549999999</v>
      </c>
      <c r="V120" s="54">
        <v>1354425.2549999999</v>
      </c>
      <c r="W120" s="54">
        <v>1394984.05</v>
      </c>
      <c r="X120" s="54">
        <v>1453742.0549999999</v>
      </c>
      <c r="Y120" s="54">
        <v>1513431.17</v>
      </c>
      <c r="Z120" s="54">
        <v>1579166.345</v>
      </c>
      <c r="AA120" s="54">
        <v>1636020.45</v>
      </c>
      <c r="AB120" s="54">
        <v>1698811.41</v>
      </c>
    </row>
    <row r="121" spans="2:28" ht="15.75" x14ac:dyDescent="0.3">
      <c r="B121" s="7" t="s">
        <v>147</v>
      </c>
      <c r="C121" s="7" t="s">
        <v>166</v>
      </c>
      <c r="D121" s="54">
        <v>177434.27499999999</v>
      </c>
      <c r="E121" s="54">
        <v>179816.995</v>
      </c>
      <c r="F121" s="54">
        <v>182813.005</v>
      </c>
      <c r="G121" s="54">
        <v>185025.86499999999</v>
      </c>
      <c r="H121" s="54">
        <v>187759.02499999999</v>
      </c>
      <c r="I121" s="54">
        <v>191333.58499999999</v>
      </c>
      <c r="J121" s="54">
        <v>195498.2</v>
      </c>
      <c r="K121" s="54">
        <v>198666.185</v>
      </c>
      <c r="L121" s="54">
        <v>202374.845</v>
      </c>
      <c r="M121" s="54">
        <v>206127.65</v>
      </c>
      <c r="N121" s="54">
        <v>212102.005</v>
      </c>
      <c r="O121" s="54">
        <v>217904.06</v>
      </c>
      <c r="P121" s="54">
        <v>224342.28</v>
      </c>
      <c r="Q121" s="54">
        <v>230847.09</v>
      </c>
      <c r="R121" s="54">
        <v>238022.01</v>
      </c>
      <c r="S121" s="54">
        <v>243731.625</v>
      </c>
      <c r="T121" s="54">
        <v>250181.79</v>
      </c>
      <c r="U121" s="54">
        <v>256651.70499999999</v>
      </c>
      <c r="V121" s="54">
        <v>264234.07500000001</v>
      </c>
      <c r="W121" s="54">
        <v>270432.17499999999</v>
      </c>
      <c r="X121" s="54">
        <v>279417.81</v>
      </c>
      <c r="Y121" s="54">
        <v>288487.54499999998</v>
      </c>
      <c r="Z121" s="54">
        <v>298548.93</v>
      </c>
      <c r="AA121" s="54">
        <v>307024.19500000001</v>
      </c>
      <c r="AB121" s="54">
        <v>316483.36</v>
      </c>
    </row>
    <row r="122" spans="2:28" ht="15.75" x14ac:dyDescent="0.3">
      <c r="B122" s="7" t="s">
        <v>147</v>
      </c>
      <c r="C122" s="7" t="s">
        <v>167</v>
      </c>
      <c r="D122" s="54">
        <v>2861.835</v>
      </c>
      <c r="E122" s="54">
        <v>2884.2049999999999</v>
      </c>
      <c r="F122" s="54">
        <v>2907.335</v>
      </c>
      <c r="G122" s="54">
        <v>2928.8649999999998</v>
      </c>
      <c r="H122" s="54">
        <v>2952.2449999999999</v>
      </c>
      <c r="I122" s="54">
        <v>2977.2849999999999</v>
      </c>
      <c r="J122" s="54">
        <v>3003.2449999999999</v>
      </c>
      <c r="K122" s="54">
        <v>3026.89</v>
      </c>
      <c r="L122" s="54">
        <v>3052.14</v>
      </c>
      <c r="M122" s="54">
        <v>3077.8649999999998</v>
      </c>
      <c r="N122" s="54">
        <v>3169.71</v>
      </c>
      <c r="O122" s="54">
        <v>3318.7249999999999</v>
      </c>
      <c r="P122" s="54">
        <v>3470.0650000000001</v>
      </c>
      <c r="Q122" s="54">
        <v>3623.4450000000002</v>
      </c>
      <c r="R122" s="54">
        <v>3779.5949999999998</v>
      </c>
      <c r="S122" s="54">
        <v>3916.29</v>
      </c>
      <c r="T122" s="54">
        <v>4056.21</v>
      </c>
      <c r="U122" s="54">
        <v>4198.03</v>
      </c>
      <c r="V122" s="54">
        <v>4343.2049999999999</v>
      </c>
      <c r="W122" s="54">
        <v>4486.1549999999997</v>
      </c>
      <c r="X122" s="54">
        <v>4634.625</v>
      </c>
      <c r="Y122" s="54">
        <v>4784.5950000000003</v>
      </c>
      <c r="Z122" s="54">
        <v>4938.7950000000001</v>
      </c>
      <c r="AA122" s="54">
        <v>5089.5600000000004</v>
      </c>
      <c r="AB122" s="54">
        <v>5244.79</v>
      </c>
    </row>
    <row r="123" spans="2:28" ht="15.75" x14ac:dyDescent="0.3">
      <c r="B123" s="7" t="s">
        <v>147</v>
      </c>
      <c r="C123" s="7" t="s">
        <v>168</v>
      </c>
      <c r="D123" s="54">
        <v>325860.59000000003</v>
      </c>
      <c r="E123" s="54">
        <v>331595.32500000001</v>
      </c>
      <c r="F123" s="54">
        <v>338482.07</v>
      </c>
      <c r="G123" s="54">
        <v>343595.375</v>
      </c>
      <c r="H123" s="54">
        <v>349873.89</v>
      </c>
      <c r="I123" s="54">
        <v>356991.79</v>
      </c>
      <c r="J123" s="54">
        <v>365363.76</v>
      </c>
      <c r="K123" s="54">
        <v>371631.39500000002</v>
      </c>
      <c r="L123" s="54">
        <v>379137.02500000002</v>
      </c>
      <c r="M123" s="54">
        <v>386763.43</v>
      </c>
      <c r="N123" s="54">
        <v>401128.495</v>
      </c>
      <c r="O123" s="54">
        <v>414812.13</v>
      </c>
      <c r="P123" s="54">
        <v>429897.02</v>
      </c>
      <c r="Q123" s="54">
        <v>445189.73499999999</v>
      </c>
      <c r="R123" s="54">
        <v>462106.67499999999</v>
      </c>
      <c r="S123" s="54">
        <v>475715.08500000002</v>
      </c>
      <c r="T123" s="54">
        <v>490989.73499999999</v>
      </c>
      <c r="U123" s="54">
        <v>506425.89</v>
      </c>
      <c r="V123" s="54">
        <v>523992.935</v>
      </c>
      <c r="W123" s="54">
        <v>538624.47499999998</v>
      </c>
      <c r="X123" s="54">
        <v>559114.97</v>
      </c>
      <c r="Y123" s="54">
        <v>579893.37</v>
      </c>
      <c r="Z123" s="54">
        <v>602870.995</v>
      </c>
      <c r="AA123" s="54">
        <v>622480.73</v>
      </c>
      <c r="AB123" s="54">
        <v>644242.61499999999</v>
      </c>
    </row>
    <row r="124" spans="2:28" ht="15.75" x14ac:dyDescent="0.3">
      <c r="B124" s="7" t="s">
        <v>147</v>
      </c>
      <c r="C124" s="7" t="s">
        <v>169</v>
      </c>
      <c r="D124" s="54">
        <v>111655.595</v>
      </c>
      <c r="E124" s="54">
        <v>113231.11500000001</v>
      </c>
      <c r="F124" s="54">
        <v>115168.24</v>
      </c>
      <c r="G124" s="54">
        <v>116505.65</v>
      </c>
      <c r="H124" s="54">
        <v>118213.82</v>
      </c>
      <c r="I124" s="54">
        <v>120107.68</v>
      </c>
      <c r="J124" s="54">
        <v>122395.905</v>
      </c>
      <c r="K124" s="54">
        <v>124001.16</v>
      </c>
      <c r="L124" s="54">
        <v>125995.67</v>
      </c>
      <c r="M124" s="54">
        <v>128016.295</v>
      </c>
      <c r="N124" s="54">
        <v>133112.94</v>
      </c>
      <c r="O124" s="54">
        <v>138513.95000000001</v>
      </c>
      <c r="P124" s="54">
        <v>144368.43</v>
      </c>
      <c r="Q124" s="54">
        <v>150290.77499999999</v>
      </c>
      <c r="R124" s="54">
        <v>156744.18</v>
      </c>
      <c r="S124" s="54">
        <v>161984.92000000001</v>
      </c>
      <c r="T124" s="54">
        <v>167767.4</v>
      </c>
      <c r="U124" s="54">
        <v>173611.02499999999</v>
      </c>
      <c r="V124" s="54">
        <v>180124.77</v>
      </c>
      <c r="W124" s="54">
        <v>185673.97</v>
      </c>
      <c r="X124" s="54">
        <v>193418.39</v>
      </c>
      <c r="Y124" s="54">
        <v>201259.14499999999</v>
      </c>
      <c r="Z124" s="54">
        <v>209828.405</v>
      </c>
      <c r="AA124" s="54">
        <v>217288.42499999999</v>
      </c>
      <c r="AB124" s="54">
        <v>225457.73499999999</v>
      </c>
    </row>
    <row r="125" spans="2:28" ht="15.75" x14ac:dyDescent="0.3">
      <c r="B125" s="7" t="s">
        <v>147</v>
      </c>
      <c r="C125" s="7" t="s">
        <v>170</v>
      </c>
      <c r="D125" s="54">
        <v>14115.745000000001</v>
      </c>
      <c r="E125" s="54">
        <v>14204.44</v>
      </c>
      <c r="F125" s="54">
        <v>14345.08</v>
      </c>
      <c r="G125" s="54">
        <v>14388.485000000001</v>
      </c>
      <c r="H125" s="54">
        <v>14484.215</v>
      </c>
      <c r="I125" s="54">
        <v>14595.23</v>
      </c>
      <c r="J125" s="54">
        <v>14759.76</v>
      </c>
      <c r="K125" s="54">
        <v>14820.29</v>
      </c>
      <c r="L125" s="54">
        <v>14933.625</v>
      </c>
      <c r="M125" s="54">
        <v>15048.6</v>
      </c>
      <c r="N125" s="54">
        <v>15271.95</v>
      </c>
      <c r="O125" s="54">
        <v>15391.575000000001</v>
      </c>
      <c r="P125" s="54">
        <v>15565.95</v>
      </c>
      <c r="Q125" s="54">
        <v>15741.69</v>
      </c>
      <c r="R125" s="54">
        <v>15975.2</v>
      </c>
      <c r="S125" s="54">
        <v>16080.69</v>
      </c>
      <c r="T125" s="54">
        <v>16244.03</v>
      </c>
      <c r="U125" s="54">
        <v>16408.37</v>
      </c>
      <c r="V125" s="54">
        <v>16638.744999999999</v>
      </c>
      <c r="W125" s="54">
        <v>16753.810000000001</v>
      </c>
      <c r="X125" s="54">
        <v>16974.150000000001</v>
      </c>
      <c r="Y125" s="54">
        <v>17196.87</v>
      </c>
      <c r="Z125" s="54">
        <v>17484.689999999999</v>
      </c>
      <c r="AA125" s="54">
        <v>17650.584999999999</v>
      </c>
      <c r="AB125" s="54">
        <v>17879.875</v>
      </c>
    </row>
    <row r="126" spans="2:28" ht="15.75" x14ac:dyDescent="0.3">
      <c r="B126" s="7" t="s">
        <v>147</v>
      </c>
      <c r="C126" s="7" t="s">
        <v>171</v>
      </c>
      <c r="D126" s="54">
        <v>37951.01</v>
      </c>
      <c r="E126" s="54">
        <v>38574.544999999998</v>
      </c>
      <c r="F126" s="54">
        <v>39352.400000000001</v>
      </c>
      <c r="G126" s="54">
        <v>39862.544999999998</v>
      </c>
      <c r="H126" s="54">
        <v>40531.980000000003</v>
      </c>
      <c r="I126" s="54">
        <v>41259.014999999999</v>
      </c>
      <c r="J126" s="54">
        <v>42156.69</v>
      </c>
      <c r="K126" s="54">
        <v>42754.084999999999</v>
      </c>
      <c r="L126" s="54">
        <v>43517.864999999998</v>
      </c>
      <c r="M126" s="54">
        <v>44292.83</v>
      </c>
      <c r="N126" s="54">
        <v>46522.55</v>
      </c>
      <c r="O126" s="54">
        <v>48477.74</v>
      </c>
      <c r="P126" s="54">
        <v>50635.12</v>
      </c>
      <c r="Q126" s="54">
        <v>52824.345000000001</v>
      </c>
      <c r="R126" s="54">
        <v>55248.095000000001</v>
      </c>
      <c r="S126" s="54">
        <v>57234.934999999998</v>
      </c>
      <c r="T126" s="54">
        <v>59461.945</v>
      </c>
      <c r="U126" s="54">
        <v>61721.3</v>
      </c>
      <c r="V126" s="54">
        <v>64273.73</v>
      </c>
      <c r="W126" s="54">
        <v>66386.774999999994</v>
      </c>
      <c r="X126" s="54">
        <v>69899.81</v>
      </c>
      <c r="Y126" s="54">
        <v>73463.98</v>
      </c>
      <c r="Z126" s="54">
        <v>77377.75</v>
      </c>
      <c r="AA126" s="54">
        <v>80765.585000000006</v>
      </c>
      <c r="AB126" s="54">
        <v>84494.895000000004</v>
      </c>
    </row>
    <row r="127" spans="2:28" ht="15.75" x14ac:dyDescent="0.3">
      <c r="B127" s="7" t="s">
        <v>147</v>
      </c>
      <c r="C127" s="7" t="s">
        <v>172</v>
      </c>
      <c r="D127" s="54">
        <v>401670.17499999999</v>
      </c>
      <c r="E127" s="54">
        <v>405454.60499999998</v>
      </c>
      <c r="F127" s="54">
        <v>410167.22</v>
      </c>
      <c r="G127" s="54">
        <v>413284.3</v>
      </c>
      <c r="H127" s="54">
        <v>417381.875</v>
      </c>
      <c r="I127" s="54">
        <v>421985.01500000001</v>
      </c>
      <c r="J127" s="54">
        <v>427607.98</v>
      </c>
      <c r="K127" s="54">
        <v>431422.22</v>
      </c>
      <c r="L127" s="54">
        <v>436240.11</v>
      </c>
      <c r="M127" s="54">
        <v>441094.91499999998</v>
      </c>
      <c r="N127" s="54">
        <v>454265.98499999999</v>
      </c>
      <c r="O127" s="54">
        <v>472169.29499999998</v>
      </c>
      <c r="P127" s="54">
        <v>491211.03499999997</v>
      </c>
      <c r="Q127" s="54">
        <v>510415.73</v>
      </c>
      <c r="R127" s="54">
        <v>530933.21499999997</v>
      </c>
      <c r="S127" s="54">
        <v>547312.93000000005</v>
      </c>
      <c r="T127" s="54">
        <v>565046.59</v>
      </c>
      <c r="U127" s="54">
        <v>582902.55000000005</v>
      </c>
      <c r="V127" s="54">
        <v>602433.57499999995</v>
      </c>
      <c r="W127" s="54">
        <v>619531.07499999995</v>
      </c>
      <c r="X127" s="54">
        <v>639342.255</v>
      </c>
      <c r="Y127" s="54">
        <v>659329.23</v>
      </c>
      <c r="Z127" s="54">
        <v>681031.69</v>
      </c>
      <c r="AA127" s="54">
        <v>699965</v>
      </c>
      <c r="AB127" s="54">
        <v>720563.04</v>
      </c>
    </row>
    <row r="128" spans="2:28" ht="15.75" x14ac:dyDescent="0.3">
      <c r="B128" s="7" t="s">
        <v>147</v>
      </c>
      <c r="C128" s="7" t="s">
        <v>173</v>
      </c>
      <c r="D128" s="54">
        <v>17739.150000000001</v>
      </c>
      <c r="E128" s="54">
        <v>17918.16</v>
      </c>
      <c r="F128" s="54">
        <v>18151.154999999999</v>
      </c>
      <c r="G128" s="54">
        <v>18277.275000000001</v>
      </c>
      <c r="H128" s="54">
        <v>18461.12</v>
      </c>
      <c r="I128" s="54">
        <v>18644.97</v>
      </c>
      <c r="J128" s="54">
        <v>18889.310000000001</v>
      </c>
      <c r="K128" s="54">
        <v>19019.355</v>
      </c>
      <c r="L128" s="54">
        <v>19210.025000000001</v>
      </c>
      <c r="M128" s="54">
        <v>19401.195</v>
      </c>
      <c r="N128" s="54">
        <v>20567.54</v>
      </c>
      <c r="O128" s="54">
        <v>21650.35</v>
      </c>
      <c r="P128" s="54">
        <v>22812.02</v>
      </c>
      <c r="Q128" s="54">
        <v>23989.494999999999</v>
      </c>
      <c r="R128" s="54">
        <v>25259.685000000001</v>
      </c>
      <c r="S128" s="54">
        <v>26357.68</v>
      </c>
      <c r="T128" s="54">
        <v>27550.875</v>
      </c>
      <c r="U128" s="54">
        <v>28762.48</v>
      </c>
      <c r="V128" s="54">
        <v>30083.17</v>
      </c>
      <c r="W128" s="54">
        <v>31237.43</v>
      </c>
      <c r="X128" s="54">
        <v>33281.33</v>
      </c>
      <c r="Y128" s="54">
        <v>35352.955000000002</v>
      </c>
      <c r="Z128" s="54">
        <v>37572.75</v>
      </c>
      <c r="AA128" s="54">
        <v>39591.254999999997</v>
      </c>
      <c r="AB128" s="54">
        <v>41754.629999999997</v>
      </c>
    </row>
    <row r="129" spans="2:28" ht="15.75" x14ac:dyDescent="0.3">
      <c r="B129" s="7" t="s">
        <v>147</v>
      </c>
      <c r="C129" s="7" t="s">
        <v>174</v>
      </c>
      <c r="D129" s="54">
        <v>652971.245</v>
      </c>
      <c r="E129" s="54">
        <v>659664.27500000002</v>
      </c>
      <c r="F129" s="54">
        <v>667829.78500000003</v>
      </c>
      <c r="G129" s="54">
        <v>673894.495</v>
      </c>
      <c r="H129" s="54">
        <v>681385.47499999998</v>
      </c>
      <c r="I129" s="54">
        <v>690515.07</v>
      </c>
      <c r="J129" s="54">
        <v>701123.375</v>
      </c>
      <c r="K129" s="54">
        <v>709154.46</v>
      </c>
      <c r="L129" s="54">
        <v>718604.96499999997</v>
      </c>
      <c r="M129" s="54">
        <v>728175.53500000003</v>
      </c>
      <c r="N129" s="54">
        <v>755535.20499999996</v>
      </c>
      <c r="O129" s="54">
        <v>787102.27</v>
      </c>
      <c r="P129" s="54">
        <v>820394.28</v>
      </c>
      <c r="Q129" s="54">
        <v>854043.89500000002</v>
      </c>
      <c r="R129" s="54">
        <v>889711.61499999999</v>
      </c>
      <c r="S129" s="54">
        <v>920246.14</v>
      </c>
      <c r="T129" s="54">
        <v>952885.44</v>
      </c>
      <c r="U129" s="54">
        <v>985731.32499999995</v>
      </c>
      <c r="V129" s="54">
        <v>1021501.95</v>
      </c>
      <c r="W129" s="54">
        <v>1053797.5449999999</v>
      </c>
      <c r="X129" s="54">
        <v>1099482.415</v>
      </c>
      <c r="Y129" s="54">
        <v>1145625.56</v>
      </c>
      <c r="Z129" s="54">
        <v>1194621.74</v>
      </c>
      <c r="AA129" s="54">
        <v>1239716.2250000001</v>
      </c>
      <c r="AB129" s="54">
        <v>1287606.28</v>
      </c>
    </row>
    <row r="130" spans="2:28" ht="15.75" x14ac:dyDescent="0.3">
      <c r="B130" s="7" t="s">
        <v>147</v>
      </c>
      <c r="C130" s="7" t="s">
        <v>175</v>
      </c>
      <c r="D130" s="54">
        <v>751208.15</v>
      </c>
      <c r="E130" s="54">
        <v>754325.98</v>
      </c>
      <c r="F130" s="54">
        <v>759646.02</v>
      </c>
      <c r="G130" s="54">
        <v>760458.90500000003</v>
      </c>
      <c r="H130" s="54">
        <v>763654.27500000002</v>
      </c>
      <c r="I130" s="54">
        <v>766793.03</v>
      </c>
      <c r="J130" s="54">
        <v>772282.39500000002</v>
      </c>
      <c r="K130" s="54">
        <v>773133.56499999994</v>
      </c>
      <c r="L130" s="54">
        <v>776333.98</v>
      </c>
      <c r="M130" s="54">
        <v>779507.49</v>
      </c>
      <c r="N130" s="54">
        <v>803732.30500000005</v>
      </c>
      <c r="O130" s="54">
        <v>841847.80500000005</v>
      </c>
      <c r="P130" s="54">
        <v>882702.70499999996</v>
      </c>
      <c r="Q130" s="54">
        <v>923836.45</v>
      </c>
      <c r="R130" s="54">
        <v>968168.53500000003</v>
      </c>
      <c r="S130" s="54">
        <v>1001671.23</v>
      </c>
      <c r="T130" s="54">
        <v>1038441.99</v>
      </c>
      <c r="U130" s="54">
        <v>1075507.2350000001</v>
      </c>
      <c r="V130" s="54">
        <v>1116206.5149999999</v>
      </c>
      <c r="W130" s="54">
        <v>1150477.1499999999</v>
      </c>
      <c r="X130" s="54">
        <v>1188480.7050000001</v>
      </c>
      <c r="Y130" s="54">
        <v>1226733.1000000001</v>
      </c>
      <c r="Z130" s="54">
        <v>1269186.49</v>
      </c>
      <c r="AA130" s="54">
        <v>1304273.875</v>
      </c>
      <c r="AB130" s="54">
        <v>1343430.0649999999</v>
      </c>
    </row>
    <row r="131" spans="2:28" ht="15.75" x14ac:dyDescent="0.3">
      <c r="B131" s="7" t="s">
        <v>147</v>
      </c>
      <c r="C131" s="7" t="s">
        <v>176</v>
      </c>
      <c r="D131" s="54">
        <v>991191.81</v>
      </c>
      <c r="E131" s="54">
        <v>995305.60499999998</v>
      </c>
      <c r="F131" s="54">
        <v>1001722.715</v>
      </c>
      <c r="G131" s="54">
        <v>1003398.63</v>
      </c>
      <c r="H131" s="54">
        <v>1007591.02</v>
      </c>
      <c r="I131" s="54">
        <v>1011720.485</v>
      </c>
      <c r="J131" s="54">
        <v>1018354.765</v>
      </c>
      <c r="K131" s="54">
        <v>1020092.535</v>
      </c>
      <c r="L131" s="54">
        <v>1024284.15</v>
      </c>
      <c r="M131" s="54">
        <v>1028478.28</v>
      </c>
      <c r="N131" s="54">
        <v>1059767.42</v>
      </c>
      <c r="O131" s="54">
        <v>1110702.27</v>
      </c>
      <c r="P131" s="54">
        <v>1164586.1599999999</v>
      </c>
      <c r="Q131" s="54">
        <v>1218812.4950000001</v>
      </c>
      <c r="R131" s="54">
        <v>1276504.04</v>
      </c>
      <c r="S131" s="54">
        <v>1321424.9099999999</v>
      </c>
      <c r="T131" s="54">
        <v>1369907.4350000001</v>
      </c>
      <c r="U131" s="54">
        <v>1418775.44</v>
      </c>
      <c r="V131" s="54">
        <v>1471530.845</v>
      </c>
      <c r="W131" s="54">
        <v>1517607.7050000001</v>
      </c>
      <c r="X131" s="54">
        <v>1567720.8</v>
      </c>
      <c r="Y131" s="54">
        <v>1618107.35</v>
      </c>
      <c r="Z131" s="54">
        <v>1673045.6</v>
      </c>
      <c r="AA131" s="54">
        <v>1720277.11</v>
      </c>
      <c r="AB131" s="54">
        <v>1771882.7749999999</v>
      </c>
    </row>
    <row r="132" spans="2:28" ht="15.75" x14ac:dyDescent="0.3">
      <c r="B132" s="7" t="s">
        <v>148</v>
      </c>
      <c r="C132" s="7" t="s">
        <v>153</v>
      </c>
      <c r="D132" s="54">
        <v>46522.345000000001</v>
      </c>
      <c r="E132" s="54">
        <v>47957.47</v>
      </c>
      <c r="F132" s="54">
        <v>49566.985000000001</v>
      </c>
      <c r="G132" s="54">
        <v>51002.184999999998</v>
      </c>
      <c r="H132" s="54">
        <v>52626.55</v>
      </c>
      <c r="I132" s="54">
        <v>54684.605000000003</v>
      </c>
      <c r="J132" s="54">
        <v>57351.675000000003</v>
      </c>
      <c r="K132" s="54">
        <v>59761.665000000001</v>
      </c>
      <c r="L132" s="54">
        <v>62458.385000000002</v>
      </c>
      <c r="M132" s="54">
        <v>65231.73</v>
      </c>
      <c r="N132" s="54">
        <v>68102.384999999995</v>
      </c>
      <c r="O132" s="54">
        <v>70594.710000000006</v>
      </c>
      <c r="P132" s="54">
        <v>73349.625</v>
      </c>
      <c r="Q132" s="54">
        <v>76159.69</v>
      </c>
      <c r="R132" s="54">
        <v>79256.86</v>
      </c>
      <c r="S132" s="54">
        <v>82046.23</v>
      </c>
      <c r="T132" s="54">
        <v>85131.914999999994</v>
      </c>
      <c r="U132" s="54">
        <v>88285.16</v>
      </c>
      <c r="V132" s="54">
        <v>91740.19</v>
      </c>
      <c r="W132" s="54">
        <v>94742.64</v>
      </c>
      <c r="X132" s="54">
        <v>98079.494999999995</v>
      </c>
      <c r="Y132" s="54">
        <v>100953.985</v>
      </c>
      <c r="Z132" s="54">
        <v>104192.905</v>
      </c>
      <c r="AA132" s="54">
        <v>106893.18</v>
      </c>
      <c r="AB132" s="54">
        <v>109949.78</v>
      </c>
    </row>
    <row r="133" spans="2:28" ht="15.75" x14ac:dyDescent="0.3">
      <c r="B133" s="7" t="s">
        <v>148</v>
      </c>
      <c r="C133" s="7" t="s">
        <v>154</v>
      </c>
      <c r="D133" s="54">
        <v>151064.16500000001</v>
      </c>
      <c r="E133" s="54">
        <v>152053.98000000001</v>
      </c>
      <c r="F133" s="54">
        <v>153447.30499999999</v>
      </c>
      <c r="G133" s="54">
        <v>154024.21</v>
      </c>
      <c r="H133" s="54">
        <v>155036.905</v>
      </c>
      <c r="I133" s="54">
        <v>156601.54500000001</v>
      </c>
      <c r="J133" s="54">
        <v>168404.505</v>
      </c>
      <c r="K133" s="54">
        <v>179625.84</v>
      </c>
      <c r="L133" s="54">
        <v>194582.71</v>
      </c>
      <c r="M133" s="54">
        <v>209675.65</v>
      </c>
      <c r="N133" s="54">
        <v>217751.535</v>
      </c>
      <c r="O133" s="54">
        <v>224749.53</v>
      </c>
      <c r="P133" s="54">
        <v>232416.80499999999</v>
      </c>
      <c r="Q133" s="54">
        <v>240145.84</v>
      </c>
      <c r="R133" s="54">
        <v>248369.9</v>
      </c>
      <c r="S133" s="54">
        <v>254463.39499999999</v>
      </c>
      <c r="T133" s="54">
        <v>261312.75</v>
      </c>
      <c r="U133" s="54">
        <v>268230.95500000002</v>
      </c>
      <c r="V133" s="54">
        <v>275977.30499999999</v>
      </c>
      <c r="W133" s="54">
        <v>282276.61499999999</v>
      </c>
      <c r="X133" s="54">
        <v>289412.33</v>
      </c>
      <c r="Y133" s="54">
        <v>294658.71999999997</v>
      </c>
      <c r="Z133" s="54">
        <v>300803.13500000001</v>
      </c>
      <c r="AA133" s="54">
        <v>302774.53999999998</v>
      </c>
      <c r="AB133" s="54">
        <v>305579.48499999999</v>
      </c>
    </row>
    <row r="134" spans="2:28" ht="15.75" x14ac:dyDescent="0.3">
      <c r="B134" s="7" t="s">
        <v>148</v>
      </c>
      <c r="C134" s="7" t="s">
        <v>155</v>
      </c>
      <c r="D134" s="54">
        <v>983725.38</v>
      </c>
      <c r="E134" s="54">
        <v>997660.625</v>
      </c>
      <c r="F134" s="54">
        <v>1014338.725</v>
      </c>
      <c r="G134" s="54">
        <v>1027289.61</v>
      </c>
      <c r="H134" s="54">
        <v>1043224.91</v>
      </c>
      <c r="I134" s="54">
        <v>1064042.1399999999</v>
      </c>
      <c r="J134" s="54">
        <v>1131485.73</v>
      </c>
      <c r="K134" s="54">
        <v>1194771.97</v>
      </c>
      <c r="L134" s="54">
        <v>1277936.645</v>
      </c>
      <c r="M134" s="54">
        <v>1362172.075</v>
      </c>
      <c r="N134" s="54">
        <v>1422608.11</v>
      </c>
      <c r="O134" s="54">
        <v>1476403.7</v>
      </c>
      <c r="P134" s="54">
        <v>1534795.9550000001</v>
      </c>
      <c r="Q134" s="54">
        <v>1593955.39</v>
      </c>
      <c r="R134" s="54">
        <v>1657294.2150000001</v>
      </c>
      <c r="S134" s="54">
        <v>1709576.9350000001</v>
      </c>
      <c r="T134" s="54">
        <v>1767170.14</v>
      </c>
      <c r="U134" s="54">
        <v>1825660.7949999999</v>
      </c>
      <c r="V134" s="54">
        <v>1889389.67</v>
      </c>
      <c r="W134" s="54">
        <v>1944187.42</v>
      </c>
      <c r="X134" s="54">
        <v>2004888.39</v>
      </c>
      <c r="Y134" s="54">
        <v>2049428.76</v>
      </c>
      <c r="Z134" s="54">
        <v>2100194.7850000001</v>
      </c>
      <c r="AA134" s="54">
        <v>2131120.6349999998</v>
      </c>
      <c r="AB134" s="54">
        <v>2167926.9750000001</v>
      </c>
    </row>
    <row r="135" spans="2:28" ht="15.75" x14ac:dyDescent="0.3">
      <c r="B135" s="7" t="s">
        <v>148</v>
      </c>
      <c r="C135" s="7" t="s">
        <v>156</v>
      </c>
      <c r="D135" s="54">
        <v>349579.36499999999</v>
      </c>
      <c r="E135" s="54">
        <v>357812.66</v>
      </c>
      <c r="F135" s="54">
        <v>367305.04499999998</v>
      </c>
      <c r="G135" s="54">
        <v>375215.57</v>
      </c>
      <c r="H135" s="54">
        <v>384483.56</v>
      </c>
      <c r="I135" s="54">
        <v>396520.48</v>
      </c>
      <c r="J135" s="54">
        <v>413136.87</v>
      </c>
      <c r="K135" s="54">
        <v>427573.435</v>
      </c>
      <c r="L135" s="54">
        <v>462241.065</v>
      </c>
      <c r="M135" s="54">
        <v>497650.67</v>
      </c>
      <c r="N135" s="54">
        <v>535105.54500000004</v>
      </c>
      <c r="O135" s="54">
        <v>569863.1</v>
      </c>
      <c r="P135" s="54">
        <v>607025.63</v>
      </c>
      <c r="Q135" s="54">
        <v>644896.26500000001</v>
      </c>
      <c r="R135" s="54">
        <v>685558.39</v>
      </c>
      <c r="S135" s="54">
        <v>714949.63500000001</v>
      </c>
      <c r="T135" s="54">
        <v>747068.30500000005</v>
      </c>
      <c r="U135" s="54">
        <v>779851.53</v>
      </c>
      <c r="V135" s="54">
        <v>815513.89500000002</v>
      </c>
      <c r="W135" s="54">
        <v>846954.36</v>
      </c>
      <c r="X135" s="54">
        <v>881539.005</v>
      </c>
      <c r="Y135" s="54">
        <v>912678.72</v>
      </c>
      <c r="Z135" s="54">
        <v>947309.49</v>
      </c>
      <c r="AA135" s="54">
        <v>976833.74</v>
      </c>
      <c r="AB135" s="54">
        <v>1009774.69</v>
      </c>
    </row>
    <row r="136" spans="2:28" ht="15.75" x14ac:dyDescent="0.3">
      <c r="B136" s="7" t="s">
        <v>148</v>
      </c>
      <c r="C136" s="7" t="s">
        <v>157</v>
      </c>
      <c r="D136" s="54">
        <v>39992.275000000001</v>
      </c>
      <c r="E136" s="54">
        <v>40597.01</v>
      </c>
      <c r="F136" s="54">
        <v>41355.815000000002</v>
      </c>
      <c r="G136" s="54">
        <v>41849.919999999998</v>
      </c>
      <c r="H136" s="54">
        <v>42507.574999999997</v>
      </c>
      <c r="I136" s="54">
        <v>43430.2</v>
      </c>
      <c r="J136" s="54">
        <v>44579.66</v>
      </c>
      <c r="K136" s="54">
        <v>45445.105000000003</v>
      </c>
      <c r="L136" s="54">
        <v>46492.144999999997</v>
      </c>
      <c r="M136" s="54">
        <v>47566.535000000003</v>
      </c>
      <c r="N136" s="54">
        <v>48726.5</v>
      </c>
      <c r="O136" s="54">
        <v>49556.03</v>
      </c>
      <c r="P136" s="54">
        <v>50575.71</v>
      </c>
      <c r="Q136" s="54">
        <v>51612.794999999998</v>
      </c>
      <c r="R136" s="54">
        <v>52846.334999999999</v>
      </c>
      <c r="S136" s="54">
        <v>53724.94</v>
      </c>
      <c r="T136" s="54">
        <v>54807.12</v>
      </c>
      <c r="U136" s="54">
        <v>55912.195</v>
      </c>
      <c r="V136" s="54">
        <v>57226.514999999999</v>
      </c>
      <c r="W136" s="54">
        <v>58177.71</v>
      </c>
      <c r="X136" s="54">
        <v>59346.3</v>
      </c>
      <c r="Y136" s="54">
        <v>60471.004999999997</v>
      </c>
      <c r="Z136" s="54">
        <v>61828.85</v>
      </c>
      <c r="AA136" s="54">
        <v>62789.364999999998</v>
      </c>
      <c r="AB136" s="54">
        <v>63979.31</v>
      </c>
    </row>
    <row r="137" spans="2:28" ht="15.75" x14ac:dyDescent="0.3">
      <c r="B137" s="7" t="s">
        <v>148</v>
      </c>
      <c r="C137" s="7" t="s">
        <v>158</v>
      </c>
      <c r="D137" s="54">
        <v>73055.990000000005</v>
      </c>
      <c r="E137" s="54">
        <v>73519.625</v>
      </c>
      <c r="F137" s="54">
        <v>74050.175000000003</v>
      </c>
      <c r="G137" s="54">
        <v>74441.804999999993</v>
      </c>
      <c r="H137" s="54">
        <v>74917.88</v>
      </c>
      <c r="I137" s="54">
        <v>75654.720000000001</v>
      </c>
      <c r="J137" s="54">
        <v>81656.710000000006</v>
      </c>
      <c r="K137" s="54">
        <v>87670.41</v>
      </c>
      <c r="L137" s="54">
        <v>95299.79</v>
      </c>
      <c r="M137" s="54">
        <v>102994.38</v>
      </c>
      <c r="N137" s="54">
        <v>106758.32</v>
      </c>
      <c r="O137" s="54">
        <v>110357.32</v>
      </c>
      <c r="P137" s="54">
        <v>114097.19</v>
      </c>
      <c r="Q137" s="54">
        <v>117866.57</v>
      </c>
      <c r="R137" s="54">
        <v>121651.52499999999</v>
      </c>
      <c r="S137" s="54">
        <v>124875.74</v>
      </c>
      <c r="T137" s="54">
        <v>128264.72</v>
      </c>
      <c r="U137" s="54">
        <v>131684.66</v>
      </c>
      <c r="V137" s="54">
        <v>135268.29</v>
      </c>
      <c r="W137" s="54">
        <v>138612.91</v>
      </c>
      <c r="X137" s="54">
        <v>142137.72</v>
      </c>
      <c r="Y137" s="54">
        <v>144661.44500000001</v>
      </c>
      <c r="Z137" s="54">
        <v>147363.97</v>
      </c>
      <c r="AA137" s="54">
        <v>148429.77499999999</v>
      </c>
      <c r="AB137" s="54">
        <v>149638.845</v>
      </c>
    </row>
    <row r="138" spans="2:28" ht="15.75" x14ac:dyDescent="0.3">
      <c r="B138" s="7" t="s">
        <v>148</v>
      </c>
      <c r="C138" s="7" t="s">
        <v>159</v>
      </c>
      <c r="D138" s="54">
        <v>1492320.69</v>
      </c>
      <c r="E138" s="54">
        <v>1512821.5149999999</v>
      </c>
      <c r="F138" s="54">
        <v>1537265.06</v>
      </c>
      <c r="G138" s="54">
        <v>1555849.2649999999</v>
      </c>
      <c r="H138" s="54">
        <v>1578713.7050000001</v>
      </c>
      <c r="I138" s="54">
        <v>1609853.3049999999</v>
      </c>
      <c r="J138" s="54">
        <v>1704840.29</v>
      </c>
      <c r="K138" s="54">
        <v>1793872.7050000001</v>
      </c>
      <c r="L138" s="54">
        <v>1943767.41</v>
      </c>
      <c r="M138" s="54">
        <v>2095761.54</v>
      </c>
      <c r="N138" s="54">
        <v>2214855.4950000001</v>
      </c>
      <c r="O138" s="54">
        <v>2324444.96</v>
      </c>
      <c r="P138" s="54">
        <v>2441522.02</v>
      </c>
      <c r="Q138" s="54">
        <v>2560256.3149999999</v>
      </c>
      <c r="R138" s="54">
        <v>2686348.0350000001</v>
      </c>
      <c r="S138" s="54">
        <v>2780028.14</v>
      </c>
      <c r="T138" s="54">
        <v>2882320.9750000001</v>
      </c>
      <c r="U138" s="54">
        <v>2986241.34</v>
      </c>
      <c r="V138" s="54">
        <v>3099163.2549999999</v>
      </c>
      <c r="W138" s="54">
        <v>3197866.92</v>
      </c>
      <c r="X138" s="54">
        <v>3306306.91</v>
      </c>
      <c r="Y138" s="54">
        <v>3395099.415</v>
      </c>
      <c r="Z138" s="54">
        <v>3494483.5150000001</v>
      </c>
      <c r="AA138" s="54">
        <v>3563861.0649999999</v>
      </c>
      <c r="AB138" s="54">
        <v>3643267.7749999999</v>
      </c>
    </row>
    <row r="139" spans="2:28" ht="15.75" x14ac:dyDescent="0.3">
      <c r="B139" s="7" t="s">
        <v>148</v>
      </c>
      <c r="C139" s="7" t="s">
        <v>160</v>
      </c>
      <c r="D139" s="54">
        <v>349819.76500000001</v>
      </c>
      <c r="E139" s="54">
        <v>358052.12</v>
      </c>
      <c r="F139" s="54">
        <v>367514.36</v>
      </c>
      <c r="G139" s="54">
        <v>375610.24</v>
      </c>
      <c r="H139" s="54">
        <v>385034.95</v>
      </c>
      <c r="I139" s="54">
        <v>397142.01500000001</v>
      </c>
      <c r="J139" s="54">
        <v>414765.58500000002</v>
      </c>
      <c r="K139" s="54">
        <v>430261.2</v>
      </c>
      <c r="L139" s="54">
        <v>463410.23</v>
      </c>
      <c r="M139" s="54">
        <v>497257.72</v>
      </c>
      <c r="N139" s="54">
        <v>533268.61499999999</v>
      </c>
      <c r="O139" s="54">
        <v>566619.31999999995</v>
      </c>
      <c r="P139" s="54">
        <v>602315.57499999995</v>
      </c>
      <c r="Q139" s="54">
        <v>638677.01500000001</v>
      </c>
      <c r="R139" s="54">
        <v>677778.84499999997</v>
      </c>
      <c r="S139" s="54">
        <v>707110.69</v>
      </c>
      <c r="T139" s="54">
        <v>739132.47</v>
      </c>
      <c r="U139" s="54">
        <v>771791.77</v>
      </c>
      <c r="V139" s="54">
        <v>807229.36499999999</v>
      </c>
      <c r="W139" s="54">
        <v>838482.71</v>
      </c>
      <c r="X139" s="54">
        <v>872854.995</v>
      </c>
      <c r="Y139" s="54">
        <v>902392.13500000001</v>
      </c>
      <c r="Z139" s="54">
        <v>935332.69499999995</v>
      </c>
      <c r="AA139" s="54">
        <v>963246.46499999997</v>
      </c>
      <c r="AB139" s="54">
        <v>994469.17500000005</v>
      </c>
    </row>
    <row r="140" spans="2:28" ht="15.75" x14ac:dyDescent="0.3">
      <c r="B140" s="7" t="s">
        <v>148</v>
      </c>
      <c r="C140" s="7" t="s">
        <v>161</v>
      </c>
      <c r="D140" s="54">
        <v>606076.98499999999</v>
      </c>
      <c r="E140" s="54">
        <v>628279.22499999998</v>
      </c>
      <c r="F140" s="54">
        <v>653154.43000000005</v>
      </c>
      <c r="G140" s="54">
        <v>674859.59499999997</v>
      </c>
      <c r="H140" s="54">
        <v>699426.14500000002</v>
      </c>
      <c r="I140" s="54">
        <v>731665.16</v>
      </c>
      <c r="J140" s="54">
        <v>769103.32</v>
      </c>
      <c r="K140" s="54">
        <v>802820.42500000005</v>
      </c>
      <c r="L140" s="54">
        <v>840549.46</v>
      </c>
      <c r="M140" s="54">
        <v>879545.03500000003</v>
      </c>
      <c r="N140" s="54">
        <v>918092.36</v>
      </c>
      <c r="O140" s="54">
        <v>950727.79500000004</v>
      </c>
      <c r="P140" s="54">
        <v>987307.68500000006</v>
      </c>
      <c r="Q140" s="54">
        <v>1024709.81</v>
      </c>
      <c r="R140" s="54">
        <v>1066314.8500000001</v>
      </c>
      <c r="S140" s="54">
        <v>1102509.99</v>
      </c>
      <c r="T140" s="54">
        <v>1143077.26</v>
      </c>
      <c r="U140" s="54">
        <v>1184640.2150000001</v>
      </c>
      <c r="V140" s="54">
        <v>1230935.7250000001</v>
      </c>
      <c r="W140" s="54">
        <v>1270429.375</v>
      </c>
      <c r="X140" s="54">
        <v>1314887.7350000001</v>
      </c>
      <c r="Y140" s="54">
        <v>1358075.2649999999</v>
      </c>
      <c r="Z140" s="54">
        <v>1406810.2450000001</v>
      </c>
      <c r="AA140" s="54">
        <v>1447534.4550000001</v>
      </c>
      <c r="AB140" s="54">
        <v>1493721.645</v>
      </c>
    </row>
    <row r="141" spans="2:28" ht="15.75" x14ac:dyDescent="0.3">
      <c r="B141" s="7" t="s">
        <v>148</v>
      </c>
      <c r="C141" s="7" t="s">
        <v>162</v>
      </c>
      <c r="D141" s="54">
        <v>74704.485000000001</v>
      </c>
      <c r="E141" s="54">
        <v>75496.705000000002</v>
      </c>
      <c r="F141" s="54">
        <v>76559.604999999996</v>
      </c>
      <c r="G141" s="54">
        <v>77160.13</v>
      </c>
      <c r="H141" s="54">
        <v>78047.350000000006</v>
      </c>
      <c r="I141" s="54">
        <v>79243.53</v>
      </c>
      <c r="J141" s="54">
        <v>85002.97</v>
      </c>
      <c r="K141" s="54">
        <v>90312.815000000002</v>
      </c>
      <c r="L141" s="54">
        <v>97110.065000000002</v>
      </c>
      <c r="M141" s="54">
        <v>103977.19</v>
      </c>
      <c r="N141" s="54">
        <v>108180.79</v>
      </c>
      <c r="O141" s="54">
        <v>111689.685</v>
      </c>
      <c r="P141" s="54">
        <v>115627.985</v>
      </c>
      <c r="Q141" s="54">
        <v>119597.3</v>
      </c>
      <c r="R141" s="54">
        <v>123940.565</v>
      </c>
      <c r="S141" s="54">
        <v>127282.99</v>
      </c>
      <c r="T141" s="54">
        <v>131115.47</v>
      </c>
      <c r="U141" s="54">
        <v>134992.16</v>
      </c>
      <c r="V141" s="54">
        <v>139384.29500000001</v>
      </c>
      <c r="W141" s="54">
        <v>142856.97</v>
      </c>
      <c r="X141" s="54">
        <v>146871.66</v>
      </c>
      <c r="Y141" s="54">
        <v>149720.76500000001</v>
      </c>
      <c r="Z141" s="54">
        <v>153154.15</v>
      </c>
      <c r="AA141" s="54">
        <v>154511.905</v>
      </c>
      <c r="AB141" s="54">
        <v>156429.72500000001</v>
      </c>
    </row>
    <row r="142" spans="2:28" ht="15.75" x14ac:dyDescent="0.3">
      <c r="B142" s="7" t="s">
        <v>148</v>
      </c>
      <c r="C142" s="7" t="s">
        <v>163</v>
      </c>
      <c r="D142" s="54">
        <v>341711.70500000002</v>
      </c>
      <c r="E142" s="54">
        <v>352288.78</v>
      </c>
      <c r="F142" s="54">
        <v>364246.91499999998</v>
      </c>
      <c r="G142" s="54">
        <v>374393.20500000002</v>
      </c>
      <c r="H142" s="54">
        <v>386017.84499999997</v>
      </c>
      <c r="I142" s="54">
        <v>400444.87</v>
      </c>
      <c r="J142" s="54">
        <v>417967.07500000001</v>
      </c>
      <c r="K142" s="54">
        <v>433364.84</v>
      </c>
      <c r="L142" s="54">
        <v>464936.04</v>
      </c>
      <c r="M142" s="54">
        <v>497274.15</v>
      </c>
      <c r="N142" s="54">
        <v>530912.82499999995</v>
      </c>
      <c r="O142" s="54">
        <v>561559.12</v>
      </c>
      <c r="P142" s="54">
        <v>594613.74</v>
      </c>
      <c r="Q142" s="54">
        <v>628328.995</v>
      </c>
      <c r="R142" s="54">
        <v>664787.60499999998</v>
      </c>
      <c r="S142" s="54">
        <v>691439.51500000001</v>
      </c>
      <c r="T142" s="54">
        <v>720803.755</v>
      </c>
      <c r="U142" s="54">
        <v>750807.12</v>
      </c>
      <c r="V142" s="54">
        <v>783804.40500000003</v>
      </c>
      <c r="W142" s="54">
        <v>812563.87</v>
      </c>
      <c r="X142" s="54">
        <v>844446.92500000005</v>
      </c>
      <c r="Y142" s="54">
        <v>875409.44</v>
      </c>
      <c r="Z142" s="54">
        <v>909915.33499999996</v>
      </c>
      <c r="AA142" s="54">
        <v>939264.96</v>
      </c>
      <c r="AB142" s="54">
        <v>972093.22</v>
      </c>
    </row>
    <row r="143" spans="2:28" ht="15.75" x14ac:dyDescent="0.3">
      <c r="B143" s="7" t="s">
        <v>148</v>
      </c>
      <c r="C143" s="7" t="s">
        <v>164</v>
      </c>
      <c r="D143" s="54">
        <v>799906.73499999999</v>
      </c>
      <c r="E143" s="54">
        <v>813105.06</v>
      </c>
      <c r="F143" s="54">
        <v>828845.77500000002</v>
      </c>
      <c r="G143" s="54">
        <v>840270.42500000005</v>
      </c>
      <c r="H143" s="54">
        <v>854423.005</v>
      </c>
      <c r="I143" s="54">
        <v>874689.03</v>
      </c>
      <c r="J143" s="54">
        <v>920394.88500000001</v>
      </c>
      <c r="K143" s="54">
        <v>961956.47</v>
      </c>
      <c r="L143" s="54">
        <v>1071323.7450000001</v>
      </c>
      <c r="M143" s="54">
        <v>1182591.4550000001</v>
      </c>
      <c r="N143" s="54">
        <v>1282592.135</v>
      </c>
      <c r="O143" s="54">
        <v>1376844.2250000001</v>
      </c>
      <c r="P143" s="54">
        <v>1476653.93</v>
      </c>
      <c r="Q143" s="54">
        <v>1578214.7849999999</v>
      </c>
      <c r="R143" s="54">
        <v>1685881.5049999999</v>
      </c>
      <c r="S143" s="54">
        <v>1757534.16</v>
      </c>
      <c r="T143" s="54">
        <v>1835494.32</v>
      </c>
      <c r="U143" s="54">
        <v>1914888.52</v>
      </c>
      <c r="V143" s="54">
        <v>2001301.93</v>
      </c>
      <c r="W143" s="54">
        <v>2077790.2549999999</v>
      </c>
      <c r="X143" s="54">
        <v>2161523.16</v>
      </c>
      <c r="Y143" s="54">
        <v>2239948.4849999999</v>
      </c>
      <c r="Z143" s="54">
        <v>2326546.84</v>
      </c>
      <c r="AA143" s="54">
        <v>2396006.63</v>
      </c>
      <c r="AB143" s="54">
        <v>2473399.9500000002</v>
      </c>
    </row>
    <row r="144" spans="2:28" ht="15.75" x14ac:dyDescent="0.3">
      <c r="B144" s="7" t="s">
        <v>148</v>
      </c>
      <c r="C144" s="7" t="s">
        <v>165</v>
      </c>
      <c r="D144" s="54">
        <v>806124.36</v>
      </c>
      <c r="E144" s="54">
        <v>831063.88</v>
      </c>
      <c r="F144" s="54">
        <v>859259</v>
      </c>
      <c r="G144" s="54">
        <v>883381.22499999998</v>
      </c>
      <c r="H144" s="54">
        <v>910991.85499999998</v>
      </c>
      <c r="I144" s="54">
        <v>947040.3</v>
      </c>
      <c r="J144" s="54">
        <v>990960.05500000005</v>
      </c>
      <c r="K144" s="54">
        <v>1029946.56</v>
      </c>
      <c r="L144" s="54">
        <v>1099890.1200000001</v>
      </c>
      <c r="M144" s="54">
        <v>1171634.0449999999</v>
      </c>
      <c r="N144" s="54">
        <v>1245382.6599999999</v>
      </c>
      <c r="O144" s="54">
        <v>1312019.24</v>
      </c>
      <c r="P144" s="54">
        <v>1384234.17</v>
      </c>
      <c r="Q144" s="54">
        <v>1457924.64</v>
      </c>
      <c r="R144" s="54">
        <v>1537917.85</v>
      </c>
      <c r="S144" s="54">
        <v>1598533.09</v>
      </c>
      <c r="T144" s="54">
        <v>1665452.59</v>
      </c>
      <c r="U144" s="54">
        <v>1733856.4450000001</v>
      </c>
      <c r="V144" s="54">
        <v>1809118.7849999999</v>
      </c>
      <c r="W144" s="54">
        <v>1874588.9550000001</v>
      </c>
      <c r="X144" s="54">
        <v>1947290.9450000001</v>
      </c>
      <c r="Y144" s="54">
        <v>2016579.98</v>
      </c>
      <c r="Z144" s="54">
        <v>2094009.45</v>
      </c>
      <c r="AA144" s="54">
        <v>2159668.5299999998</v>
      </c>
      <c r="AB144" s="54">
        <v>2233329.71</v>
      </c>
    </row>
    <row r="145" spans="2:28" ht="15.75" x14ac:dyDescent="0.3">
      <c r="B145" s="7" t="s">
        <v>148</v>
      </c>
      <c r="C145" s="7" t="s">
        <v>166</v>
      </c>
      <c r="D145" s="54">
        <v>178601.08499999999</v>
      </c>
      <c r="E145" s="54">
        <v>182099.59</v>
      </c>
      <c r="F145" s="54">
        <v>186181.38500000001</v>
      </c>
      <c r="G145" s="54">
        <v>189730.80499999999</v>
      </c>
      <c r="H145" s="54">
        <v>193855.08499999999</v>
      </c>
      <c r="I145" s="54">
        <v>198985.80499999999</v>
      </c>
      <c r="J145" s="54">
        <v>209599.58</v>
      </c>
      <c r="K145" s="54">
        <v>219336.55499999999</v>
      </c>
      <c r="L145" s="54">
        <v>230507.465</v>
      </c>
      <c r="M145" s="54">
        <v>241869.2</v>
      </c>
      <c r="N145" s="54">
        <v>252196.125</v>
      </c>
      <c r="O145" s="54">
        <v>261289.23</v>
      </c>
      <c r="P145" s="54">
        <v>271252.49</v>
      </c>
      <c r="Q145" s="54">
        <v>281380.05499999999</v>
      </c>
      <c r="R145" s="54">
        <v>292352.64500000002</v>
      </c>
      <c r="S145" s="54">
        <v>302346.58500000002</v>
      </c>
      <c r="T145" s="54">
        <v>313348.52500000002</v>
      </c>
      <c r="U145" s="54">
        <v>324578.59499999997</v>
      </c>
      <c r="V145" s="54">
        <v>336737.45</v>
      </c>
      <c r="W145" s="54">
        <v>347220.19500000001</v>
      </c>
      <c r="X145" s="54">
        <v>358915.995</v>
      </c>
      <c r="Y145" s="54">
        <v>367120.96500000003</v>
      </c>
      <c r="Z145" s="54">
        <v>376551.03499999997</v>
      </c>
      <c r="AA145" s="54">
        <v>383294.62</v>
      </c>
      <c r="AB145" s="54">
        <v>391251.47499999998</v>
      </c>
    </row>
    <row r="146" spans="2:28" ht="15.75" x14ac:dyDescent="0.3">
      <c r="B146" s="7" t="s">
        <v>148</v>
      </c>
      <c r="C146" s="7" t="s">
        <v>167</v>
      </c>
      <c r="D146" s="54">
        <v>2871.54</v>
      </c>
      <c r="E146" s="54">
        <v>2902.4749999999999</v>
      </c>
      <c r="F146" s="54">
        <v>2934.88</v>
      </c>
      <c r="G146" s="54">
        <v>2966.26</v>
      </c>
      <c r="H146" s="54">
        <v>2999.65</v>
      </c>
      <c r="I146" s="54">
        <v>3048.75</v>
      </c>
      <c r="J146" s="54">
        <v>3272.59</v>
      </c>
      <c r="K146" s="54">
        <v>3501.18</v>
      </c>
      <c r="L146" s="54">
        <v>3782.19</v>
      </c>
      <c r="M146" s="54">
        <v>4065.7350000000001</v>
      </c>
      <c r="N146" s="54">
        <v>4216.08</v>
      </c>
      <c r="O146" s="54">
        <v>4364.2950000000001</v>
      </c>
      <c r="P146" s="54">
        <v>4515.5649999999996</v>
      </c>
      <c r="Q146" s="54">
        <v>4668.9549999999999</v>
      </c>
      <c r="R146" s="54">
        <v>4821.5649999999996</v>
      </c>
      <c r="S146" s="54">
        <v>4961.085</v>
      </c>
      <c r="T146" s="54">
        <v>5105.1899999999996</v>
      </c>
      <c r="U146" s="54">
        <v>5250.2</v>
      </c>
      <c r="V146" s="54">
        <v>5399.9549999999999</v>
      </c>
      <c r="W146" s="54">
        <v>5546.81</v>
      </c>
      <c r="X146" s="54">
        <v>5698.2849999999999</v>
      </c>
      <c r="Y146" s="54">
        <v>5813.48</v>
      </c>
      <c r="Z146" s="54">
        <v>5933.6049999999996</v>
      </c>
      <c r="AA146" s="54">
        <v>6004.5349999999999</v>
      </c>
      <c r="AB146" s="54">
        <v>6078.93</v>
      </c>
    </row>
    <row r="147" spans="2:28" ht="15.75" x14ac:dyDescent="0.3">
      <c r="B147" s="7" t="s">
        <v>148</v>
      </c>
      <c r="C147" s="7" t="s">
        <v>168</v>
      </c>
      <c r="D147" s="54">
        <v>328493.88</v>
      </c>
      <c r="E147" s="54">
        <v>336646.18</v>
      </c>
      <c r="F147" s="54">
        <v>346006.55</v>
      </c>
      <c r="G147" s="54">
        <v>353881.37</v>
      </c>
      <c r="H147" s="54">
        <v>363064.4</v>
      </c>
      <c r="I147" s="54">
        <v>374975.36499999999</v>
      </c>
      <c r="J147" s="54">
        <v>394840.71500000003</v>
      </c>
      <c r="K147" s="54">
        <v>412823.63</v>
      </c>
      <c r="L147" s="54">
        <v>438932.28499999997</v>
      </c>
      <c r="M147" s="54">
        <v>465606.36</v>
      </c>
      <c r="N147" s="54">
        <v>490265.15</v>
      </c>
      <c r="O147" s="54">
        <v>512175.55499999999</v>
      </c>
      <c r="P147" s="54">
        <v>536088.34499999997</v>
      </c>
      <c r="Q147" s="54">
        <v>560440.89</v>
      </c>
      <c r="R147" s="54">
        <v>586929.16</v>
      </c>
      <c r="S147" s="54">
        <v>608211.56000000006</v>
      </c>
      <c r="T147" s="54">
        <v>631772.875</v>
      </c>
      <c r="U147" s="54">
        <v>655811.05500000005</v>
      </c>
      <c r="V147" s="54">
        <v>682212.7</v>
      </c>
      <c r="W147" s="54">
        <v>704945.96499999997</v>
      </c>
      <c r="X147" s="54">
        <v>730269.27500000002</v>
      </c>
      <c r="Y147" s="54">
        <v>752015.51</v>
      </c>
      <c r="Z147" s="54">
        <v>776590.53</v>
      </c>
      <c r="AA147" s="54">
        <v>795761.47499999998</v>
      </c>
      <c r="AB147" s="54">
        <v>817680.23499999999</v>
      </c>
    </row>
    <row r="148" spans="2:28" ht="15.75" x14ac:dyDescent="0.3">
      <c r="B148" s="7" t="s">
        <v>148</v>
      </c>
      <c r="C148" s="7" t="s">
        <v>169</v>
      </c>
      <c r="D148" s="54">
        <v>112396.6</v>
      </c>
      <c r="E148" s="54">
        <v>114659.595</v>
      </c>
      <c r="F148" s="54">
        <v>117303.08</v>
      </c>
      <c r="G148" s="54">
        <v>119412.47</v>
      </c>
      <c r="H148" s="54">
        <v>121929.58</v>
      </c>
      <c r="I148" s="54">
        <v>125273.56</v>
      </c>
      <c r="J148" s="54">
        <v>132413.27499999999</v>
      </c>
      <c r="K148" s="54">
        <v>138971.93</v>
      </c>
      <c r="L148" s="54">
        <v>149753.95499999999</v>
      </c>
      <c r="M148" s="54">
        <v>160722.70000000001</v>
      </c>
      <c r="N148" s="54">
        <v>169986.38</v>
      </c>
      <c r="O148" s="54">
        <v>178371.12</v>
      </c>
      <c r="P148" s="54">
        <v>187420.95499999999</v>
      </c>
      <c r="Q148" s="54">
        <v>196619.41500000001</v>
      </c>
      <c r="R148" s="54">
        <v>206501.37</v>
      </c>
      <c r="S148" s="54">
        <v>213954.76</v>
      </c>
      <c r="T148" s="54">
        <v>222163.05499999999</v>
      </c>
      <c r="U148" s="54">
        <v>230519.74</v>
      </c>
      <c r="V148" s="54">
        <v>239678.69</v>
      </c>
      <c r="W148" s="54">
        <v>247607.37</v>
      </c>
      <c r="X148" s="54">
        <v>256391.495</v>
      </c>
      <c r="Y148" s="54">
        <v>264005.28499999997</v>
      </c>
      <c r="Z148" s="54">
        <v>272553.55499999999</v>
      </c>
      <c r="AA148" s="54">
        <v>278937.58500000002</v>
      </c>
      <c r="AB148" s="54">
        <v>286225.93</v>
      </c>
    </row>
    <row r="149" spans="2:28" ht="15.75" x14ac:dyDescent="0.3">
      <c r="B149" s="7" t="s">
        <v>148</v>
      </c>
      <c r="C149" s="7" t="s">
        <v>170</v>
      </c>
      <c r="D149" s="54">
        <v>14160.035</v>
      </c>
      <c r="E149" s="54">
        <v>14290.955</v>
      </c>
      <c r="F149" s="54">
        <v>14473.75</v>
      </c>
      <c r="G149" s="54">
        <v>14563.93</v>
      </c>
      <c r="H149" s="54">
        <v>14708.12</v>
      </c>
      <c r="I149" s="54">
        <v>14909.094999999999</v>
      </c>
      <c r="J149" s="54">
        <v>15209.655000000001</v>
      </c>
      <c r="K149" s="54">
        <v>15406.57</v>
      </c>
      <c r="L149" s="54">
        <v>15660.355</v>
      </c>
      <c r="M149" s="54">
        <v>15917.61</v>
      </c>
      <c r="N149" s="54">
        <v>16233.895</v>
      </c>
      <c r="O149" s="54">
        <v>16439.674999999999</v>
      </c>
      <c r="P149" s="54">
        <v>16707.605</v>
      </c>
      <c r="Q149" s="54">
        <v>16978.689999999999</v>
      </c>
      <c r="R149" s="54">
        <v>17313.98</v>
      </c>
      <c r="S149" s="54">
        <v>17528.465</v>
      </c>
      <c r="T149" s="54">
        <v>17808.455000000002</v>
      </c>
      <c r="U149" s="54">
        <v>18093.005000000001</v>
      </c>
      <c r="V149" s="54">
        <v>18442.695</v>
      </c>
      <c r="W149" s="54">
        <v>18667.695</v>
      </c>
      <c r="X149" s="54">
        <v>18961.53</v>
      </c>
      <c r="Y149" s="54">
        <v>19200.145</v>
      </c>
      <c r="Z149" s="54">
        <v>19511.259999999998</v>
      </c>
      <c r="AA149" s="54">
        <v>19686.89</v>
      </c>
      <c r="AB149" s="54">
        <v>19933.84</v>
      </c>
    </row>
    <row r="150" spans="2:28" ht="15.75" x14ac:dyDescent="0.3">
      <c r="B150" s="7" t="s">
        <v>148</v>
      </c>
      <c r="C150" s="7" t="s">
        <v>171</v>
      </c>
      <c r="D150" s="54">
        <v>38262</v>
      </c>
      <c r="E150" s="54">
        <v>39163.33</v>
      </c>
      <c r="F150" s="54">
        <v>40229.675000000003</v>
      </c>
      <c r="G150" s="54">
        <v>41050.089999999997</v>
      </c>
      <c r="H150" s="54">
        <v>42044.254999999997</v>
      </c>
      <c r="I150" s="54">
        <v>43368.08</v>
      </c>
      <c r="J150" s="54">
        <v>45103.375</v>
      </c>
      <c r="K150" s="54">
        <v>46544.61</v>
      </c>
      <c r="L150" s="54">
        <v>50685.254999999997</v>
      </c>
      <c r="M150" s="54">
        <v>54914.68</v>
      </c>
      <c r="N150" s="54">
        <v>59388.364999999998</v>
      </c>
      <c r="O150" s="54">
        <v>63485.894999999997</v>
      </c>
      <c r="P150" s="54">
        <v>67897.789999999994</v>
      </c>
      <c r="Q150" s="54">
        <v>72395.820000000007</v>
      </c>
      <c r="R150" s="54">
        <v>77266.850000000006</v>
      </c>
      <c r="S150" s="54">
        <v>80542.3</v>
      </c>
      <c r="T150" s="54">
        <v>84180.755000000005</v>
      </c>
      <c r="U150" s="54">
        <v>87897.12</v>
      </c>
      <c r="V150" s="54">
        <v>92016.960000000006</v>
      </c>
      <c r="W150" s="54">
        <v>95526.815000000002</v>
      </c>
      <c r="X150" s="54">
        <v>99459.86</v>
      </c>
      <c r="Y150" s="54">
        <v>103187.05499999999</v>
      </c>
      <c r="Z150" s="54">
        <v>107397.685</v>
      </c>
      <c r="AA150" s="54">
        <v>110873.16</v>
      </c>
      <c r="AB150" s="54">
        <v>114820.66</v>
      </c>
    </row>
    <row r="151" spans="2:28" ht="15.75" x14ac:dyDescent="0.3">
      <c r="B151" s="7" t="s">
        <v>148</v>
      </c>
      <c r="C151" s="7" t="s">
        <v>172</v>
      </c>
      <c r="D151" s="54">
        <v>403629.09499999997</v>
      </c>
      <c r="E151" s="54">
        <v>409284.6</v>
      </c>
      <c r="F151" s="54">
        <v>415905.14</v>
      </c>
      <c r="G151" s="54">
        <v>421111.83500000002</v>
      </c>
      <c r="H151" s="54">
        <v>427390.64</v>
      </c>
      <c r="I151" s="54">
        <v>435555.43</v>
      </c>
      <c r="J151" s="54">
        <v>465140</v>
      </c>
      <c r="K151" s="54">
        <v>493522.11</v>
      </c>
      <c r="L151" s="54">
        <v>528682.66500000004</v>
      </c>
      <c r="M151" s="54">
        <v>564266.21</v>
      </c>
      <c r="N151" s="54">
        <v>586455.29</v>
      </c>
      <c r="O151" s="54">
        <v>606327.55500000005</v>
      </c>
      <c r="P151" s="54">
        <v>627776.20499999996</v>
      </c>
      <c r="Q151" s="54">
        <v>649491.67000000004</v>
      </c>
      <c r="R151" s="54">
        <v>672443.94</v>
      </c>
      <c r="S151" s="54">
        <v>691873.80500000005</v>
      </c>
      <c r="T151" s="54">
        <v>713109.36</v>
      </c>
      <c r="U151" s="54">
        <v>734634.48499999999</v>
      </c>
      <c r="V151" s="54">
        <v>757994.11499999999</v>
      </c>
      <c r="W151" s="54">
        <v>778371.82499999995</v>
      </c>
      <c r="X151" s="54">
        <v>800741.625</v>
      </c>
      <c r="Y151" s="54">
        <v>817694.94</v>
      </c>
      <c r="Z151" s="54">
        <v>836753.07499999995</v>
      </c>
      <c r="AA151" s="54">
        <v>847425.3</v>
      </c>
      <c r="AB151" s="54">
        <v>860083.06499999994</v>
      </c>
    </row>
    <row r="152" spans="2:28" ht="15.75" x14ac:dyDescent="0.3">
      <c r="B152" s="7" t="s">
        <v>148</v>
      </c>
      <c r="C152" s="7" t="s">
        <v>173</v>
      </c>
      <c r="D152" s="54">
        <v>17841.509999999998</v>
      </c>
      <c r="E152" s="54">
        <v>18108.814999999999</v>
      </c>
      <c r="F152" s="54">
        <v>18433.25</v>
      </c>
      <c r="G152" s="54">
        <v>18651.404999999999</v>
      </c>
      <c r="H152" s="54">
        <v>18931.78</v>
      </c>
      <c r="I152" s="54">
        <v>19345.294999999998</v>
      </c>
      <c r="J152" s="54">
        <v>19870.93</v>
      </c>
      <c r="K152" s="54">
        <v>20283.235000000001</v>
      </c>
      <c r="L152" s="54">
        <v>22714.86</v>
      </c>
      <c r="M152" s="54">
        <v>25192.325000000001</v>
      </c>
      <c r="N152" s="54">
        <v>27803.05</v>
      </c>
      <c r="O152" s="54">
        <v>30291.22</v>
      </c>
      <c r="P152" s="54">
        <v>32916.184999999998</v>
      </c>
      <c r="Q152" s="54">
        <v>35590.58</v>
      </c>
      <c r="R152" s="54">
        <v>38433.620000000003</v>
      </c>
      <c r="S152" s="54">
        <v>40186.19</v>
      </c>
      <c r="T152" s="54">
        <v>42094.584999999999</v>
      </c>
      <c r="U152" s="54">
        <v>44040.54</v>
      </c>
      <c r="V152" s="54">
        <v>46165.184999999998</v>
      </c>
      <c r="W152" s="54">
        <v>48043.07</v>
      </c>
      <c r="X152" s="54">
        <v>50104.25</v>
      </c>
      <c r="Y152" s="54">
        <v>52149.279999999999</v>
      </c>
      <c r="Z152" s="54">
        <v>54404.485000000001</v>
      </c>
      <c r="AA152" s="54">
        <v>56361.794999999998</v>
      </c>
      <c r="AB152" s="54">
        <v>58525</v>
      </c>
    </row>
    <row r="153" spans="2:28" ht="15.75" x14ac:dyDescent="0.3">
      <c r="B153" s="7" t="s">
        <v>148</v>
      </c>
      <c r="C153" s="7" t="s">
        <v>174</v>
      </c>
      <c r="D153" s="54">
        <v>5375848.2149999999</v>
      </c>
      <c r="E153" s="54">
        <v>5438773.9550000001</v>
      </c>
      <c r="F153" s="54">
        <v>5515379.4299999997</v>
      </c>
      <c r="G153" s="54">
        <v>5570708.4050000003</v>
      </c>
      <c r="H153" s="54">
        <v>5640967.3099999996</v>
      </c>
      <c r="I153" s="54">
        <v>5736493.1849999996</v>
      </c>
      <c r="J153" s="54">
        <v>6122236.4699999997</v>
      </c>
      <c r="K153" s="54">
        <v>6488640.8899999997</v>
      </c>
      <c r="L153" s="54">
        <v>7011287.0700000003</v>
      </c>
      <c r="M153" s="54">
        <v>7540361.0049999999</v>
      </c>
      <c r="N153" s="54">
        <v>7898196.0449999999</v>
      </c>
      <c r="O153" s="54">
        <v>8222492.5149999997</v>
      </c>
      <c r="P153" s="54">
        <v>8570890.7249999996</v>
      </c>
      <c r="Q153" s="54">
        <v>8923697.7599999998</v>
      </c>
      <c r="R153" s="54">
        <v>9297154.6500000004</v>
      </c>
      <c r="S153" s="54">
        <v>9589395.0999999996</v>
      </c>
      <c r="T153" s="54">
        <v>9909080.0050000008</v>
      </c>
      <c r="U153" s="54">
        <v>10233361.35</v>
      </c>
      <c r="V153" s="54">
        <v>10585634.345000001</v>
      </c>
      <c r="W153" s="54">
        <v>10891763.595000001</v>
      </c>
      <c r="X153" s="54">
        <v>11228481.92</v>
      </c>
      <c r="Y153" s="54">
        <v>11485551.689999999</v>
      </c>
      <c r="Z153" s="54">
        <v>11775057.560000001</v>
      </c>
      <c r="AA153" s="54">
        <v>11946178.795</v>
      </c>
      <c r="AB153" s="54">
        <v>12147788.234999999</v>
      </c>
    </row>
    <row r="154" spans="2:28" ht="15.75" x14ac:dyDescent="0.3">
      <c r="B154" s="7" t="s">
        <v>148</v>
      </c>
      <c r="C154" s="7" t="s">
        <v>175</v>
      </c>
      <c r="D154" s="54">
        <v>752857.35</v>
      </c>
      <c r="E154" s="54">
        <v>757631.51500000001</v>
      </c>
      <c r="F154" s="54">
        <v>764655.28500000003</v>
      </c>
      <c r="G154" s="54">
        <v>767153.01500000001</v>
      </c>
      <c r="H154" s="54">
        <v>772067.79500000004</v>
      </c>
      <c r="I154" s="54">
        <v>779667.17</v>
      </c>
      <c r="J154" s="54">
        <v>843170.7</v>
      </c>
      <c r="K154" s="54">
        <v>903422.83499999996</v>
      </c>
      <c r="L154" s="54">
        <v>982085.85</v>
      </c>
      <c r="M154" s="54">
        <v>1061442.645</v>
      </c>
      <c r="N154" s="54">
        <v>1102505.9450000001</v>
      </c>
      <c r="O154" s="54">
        <v>1137434.0549999999</v>
      </c>
      <c r="P154" s="54">
        <v>1176048.94</v>
      </c>
      <c r="Q154" s="54">
        <v>1214957.375</v>
      </c>
      <c r="R154" s="54">
        <v>1256597.9650000001</v>
      </c>
      <c r="S154" s="54">
        <v>1287372.5</v>
      </c>
      <c r="T154" s="54">
        <v>1322322.31</v>
      </c>
      <c r="U154" s="54">
        <v>1357612.85</v>
      </c>
      <c r="V154" s="54">
        <v>1397418.93</v>
      </c>
      <c r="W154" s="54">
        <v>1429138.2450000001</v>
      </c>
      <c r="X154" s="54">
        <v>1465472.4950000001</v>
      </c>
      <c r="Y154" s="54">
        <v>1491508.2649999999</v>
      </c>
      <c r="Z154" s="54">
        <v>1522472.68</v>
      </c>
      <c r="AA154" s="54">
        <v>1530424.415</v>
      </c>
      <c r="AB154" s="54">
        <v>1542977.93</v>
      </c>
    </row>
    <row r="155" spans="2:28" ht="15.75" x14ac:dyDescent="0.3">
      <c r="B155" s="7" t="s">
        <v>148</v>
      </c>
      <c r="C155" s="7" t="s">
        <v>176</v>
      </c>
      <c r="D155" s="54">
        <v>993371.29500000004</v>
      </c>
      <c r="E155" s="54">
        <v>999682.98</v>
      </c>
      <c r="F155" s="54">
        <v>1008348.265</v>
      </c>
      <c r="G155" s="54">
        <v>1012223.525</v>
      </c>
      <c r="H155" s="54">
        <v>1018655.975</v>
      </c>
      <c r="I155" s="54">
        <v>1028643.9449999999</v>
      </c>
      <c r="J155" s="54">
        <v>1111772.325</v>
      </c>
      <c r="K155" s="54">
        <v>1191955.31</v>
      </c>
      <c r="L155" s="54">
        <v>1295626.6399999999</v>
      </c>
      <c r="M155" s="54">
        <v>1400295.35</v>
      </c>
      <c r="N155" s="54">
        <v>1453529.2849999999</v>
      </c>
      <c r="O155" s="54">
        <v>1500409.86</v>
      </c>
      <c r="P155" s="54">
        <v>1551262.165</v>
      </c>
      <c r="Q155" s="54">
        <v>1602523.155</v>
      </c>
      <c r="R155" s="54">
        <v>1656397.14</v>
      </c>
      <c r="S155" s="54">
        <v>1697901.72</v>
      </c>
      <c r="T155" s="54">
        <v>1743940.155</v>
      </c>
      <c r="U155" s="54">
        <v>1790438.4850000001</v>
      </c>
      <c r="V155" s="54">
        <v>1841736.92</v>
      </c>
      <c r="W155" s="54">
        <v>1884619.0049999999</v>
      </c>
      <c r="X155" s="54">
        <v>1932488.58</v>
      </c>
      <c r="Y155" s="54">
        <v>1966759.5349999999</v>
      </c>
      <c r="Z155" s="54">
        <v>2006356.83</v>
      </c>
      <c r="AA155" s="54">
        <v>2017996.47</v>
      </c>
      <c r="AB155" s="54">
        <v>2034492.0249999999</v>
      </c>
    </row>
    <row r="157" spans="2:28" ht="18" x14ac:dyDescent="0.25">
      <c r="B157" s="12" t="s">
        <v>188</v>
      </c>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x14ac:dyDescent="0.25">
      <c r="B158" s="58" t="s">
        <v>186</v>
      </c>
    </row>
    <row r="159" spans="2:28" ht="15.75" x14ac:dyDescent="0.3">
      <c r="B159" s="30" t="s">
        <v>145</v>
      </c>
      <c r="C159" s="30" t="s">
        <v>152</v>
      </c>
      <c r="D159" s="13">
        <v>2026</v>
      </c>
      <c r="E159" s="13">
        <v>2027</v>
      </c>
      <c r="F159" s="13">
        <v>2028</v>
      </c>
      <c r="G159" s="13">
        <v>2029</v>
      </c>
      <c r="H159" s="13">
        <v>2030</v>
      </c>
      <c r="I159" s="13">
        <v>2031</v>
      </c>
      <c r="J159" s="13">
        <v>2032</v>
      </c>
      <c r="K159" s="13">
        <v>2033</v>
      </c>
      <c r="L159" s="13">
        <v>2034</v>
      </c>
      <c r="M159" s="13">
        <v>2035</v>
      </c>
      <c r="N159" s="13">
        <v>2036</v>
      </c>
      <c r="O159" s="13">
        <v>2037</v>
      </c>
      <c r="P159" s="13">
        <v>2038</v>
      </c>
      <c r="Q159" s="13">
        <v>2039</v>
      </c>
      <c r="R159" s="13">
        <v>2040</v>
      </c>
      <c r="S159" s="13">
        <v>2041</v>
      </c>
      <c r="T159" s="13">
        <v>2042</v>
      </c>
      <c r="U159" s="13">
        <v>2043</v>
      </c>
      <c r="V159" s="13">
        <v>2044</v>
      </c>
      <c r="W159" s="13">
        <v>2045</v>
      </c>
      <c r="X159" s="13">
        <v>2046</v>
      </c>
      <c r="Y159" s="13">
        <v>2047</v>
      </c>
      <c r="Z159" s="13">
        <v>2048</v>
      </c>
      <c r="AA159" s="13">
        <v>2049</v>
      </c>
      <c r="AB159" s="13">
        <v>2050</v>
      </c>
    </row>
    <row r="160" spans="2:28" ht="15.75" x14ac:dyDescent="0.3">
      <c r="B160" s="7" t="s">
        <v>146</v>
      </c>
      <c r="C160" s="7" t="s">
        <v>156</v>
      </c>
      <c r="D160" s="54"/>
      <c r="E160" s="54">
        <v>62</v>
      </c>
      <c r="F160" s="54">
        <v>62.21</v>
      </c>
      <c r="G160" s="54">
        <v>62.11</v>
      </c>
      <c r="H160" s="54">
        <v>61.86</v>
      </c>
      <c r="I160" s="54">
        <v>62.05</v>
      </c>
      <c r="J160" s="54">
        <v>63.55</v>
      </c>
      <c r="K160" s="54">
        <v>63.56</v>
      </c>
      <c r="L160" s="54">
        <v>63.6</v>
      </c>
      <c r="M160" s="54">
        <v>63.53</v>
      </c>
      <c r="N160" s="54">
        <v>65.41</v>
      </c>
      <c r="O160" s="54">
        <v>127.91</v>
      </c>
      <c r="P160" s="54">
        <v>127.72</v>
      </c>
      <c r="Q160" s="54">
        <v>127.53</v>
      </c>
      <c r="R160" s="54">
        <v>127.48</v>
      </c>
      <c r="S160" s="54">
        <v>127.64</v>
      </c>
      <c r="T160" s="54">
        <v>127.32</v>
      </c>
      <c r="U160" s="54">
        <v>127.94</v>
      </c>
      <c r="V160" s="54">
        <v>127.87</v>
      </c>
      <c r="W160" s="54">
        <v>127.8</v>
      </c>
      <c r="X160" s="54">
        <v>128.04</v>
      </c>
      <c r="Y160" s="54">
        <v>127.88</v>
      </c>
      <c r="Z160" s="54">
        <v>127.93</v>
      </c>
      <c r="AA160" s="54">
        <v>127.76</v>
      </c>
      <c r="AB160" s="54">
        <v>127.77</v>
      </c>
    </row>
    <row r="161" spans="2:28" ht="15.75" x14ac:dyDescent="0.3">
      <c r="B161" s="7" t="s">
        <v>146</v>
      </c>
      <c r="C161" s="7" t="s">
        <v>157</v>
      </c>
      <c r="D161" s="54"/>
      <c r="E161" s="54"/>
      <c r="F161" s="54"/>
      <c r="G161" s="54"/>
      <c r="H161" s="54"/>
      <c r="I161" s="54"/>
      <c r="J161" s="54"/>
      <c r="K161" s="54"/>
      <c r="L161" s="54"/>
      <c r="M161" s="54"/>
      <c r="N161" s="54"/>
      <c r="O161" s="54"/>
      <c r="P161" s="54"/>
      <c r="Q161" s="54"/>
      <c r="R161" s="54">
        <v>14.33</v>
      </c>
      <c r="S161" s="54">
        <v>28.95</v>
      </c>
      <c r="T161" s="54">
        <v>43.38</v>
      </c>
      <c r="U161" s="54">
        <v>57.5</v>
      </c>
      <c r="V161" s="54">
        <v>72.28</v>
      </c>
      <c r="W161" s="54">
        <v>72.06</v>
      </c>
      <c r="X161" s="54">
        <v>72.31</v>
      </c>
      <c r="Y161" s="54">
        <v>71.959999999999994</v>
      </c>
      <c r="Z161" s="54">
        <v>71.92</v>
      </c>
      <c r="AA161" s="54">
        <v>72.02</v>
      </c>
      <c r="AB161" s="54">
        <v>72.44</v>
      </c>
    </row>
    <row r="162" spans="2:28" ht="15.75" x14ac:dyDescent="0.3">
      <c r="B162" s="7" t="s">
        <v>146</v>
      </c>
      <c r="C162" s="7" t="s">
        <v>160</v>
      </c>
      <c r="D162" s="54"/>
      <c r="E162" s="54"/>
      <c r="F162" s="54">
        <v>38.06</v>
      </c>
      <c r="G162" s="54">
        <v>38.229999999999997</v>
      </c>
      <c r="H162" s="54">
        <v>38.14</v>
      </c>
      <c r="I162" s="54">
        <v>37.840000000000003</v>
      </c>
      <c r="J162" s="54">
        <v>37.630000000000003</v>
      </c>
      <c r="K162" s="54">
        <v>37.619999999999997</v>
      </c>
      <c r="L162" s="54">
        <v>37.79</v>
      </c>
      <c r="M162" s="54">
        <v>206.84</v>
      </c>
      <c r="N162" s="54">
        <v>207.67</v>
      </c>
      <c r="O162" s="54">
        <v>206.5</v>
      </c>
      <c r="P162" s="54">
        <v>205.99</v>
      </c>
      <c r="Q162" s="54">
        <v>211.73</v>
      </c>
      <c r="R162" s="54">
        <v>215.84</v>
      </c>
      <c r="S162" s="54">
        <v>224.25</v>
      </c>
      <c r="T162" s="54">
        <v>227.93</v>
      </c>
      <c r="U162" s="54">
        <v>234.89</v>
      </c>
      <c r="V162" s="54">
        <v>238.54</v>
      </c>
      <c r="W162" s="54">
        <v>249.3</v>
      </c>
      <c r="X162" s="54">
        <v>260.54000000000002</v>
      </c>
      <c r="Y162" s="54">
        <v>272.60000000000002</v>
      </c>
      <c r="Z162" s="54">
        <v>283.04000000000002</v>
      </c>
      <c r="AA162" s="54">
        <v>287.08</v>
      </c>
      <c r="AB162" s="54">
        <v>286.99</v>
      </c>
    </row>
    <row r="163" spans="2:28" ht="15.75" x14ac:dyDescent="0.3">
      <c r="B163" s="7" t="s">
        <v>146</v>
      </c>
      <c r="C163" s="7" t="s">
        <v>161</v>
      </c>
      <c r="D163" s="54"/>
      <c r="E163" s="54"/>
      <c r="F163" s="54"/>
      <c r="G163" s="54">
        <v>1.1599999999999999</v>
      </c>
      <c r="H163" s="54">
        <v>1.1599999999999999</v>
      </c>
      <c r="I163" s="54">
        <v>1.1599999999999999</v>
      </c>
      <c r="J163" s="54">
        <v>1.1599999999999999</v>
      </c>
      <c r="K163" s="54">
        <v>1.17</v>
      </c>
      <c r="L163" s="54">
        <v>1.1599999999999999</v>
      </c>
      <c r="M163" s="54">
        <v>1.1599999999999999</v>
      </c>
      <c r="N163" s="54">
        <v>1.1499999999999999</v>
      </c>
      <c r="O163" s="54">
        <v>1.1599999999999999</v>
      </c>
      <c r="P163" s="54">
        <v>1.1499999999999999</v>
      </c>
      <c r="Q163" s="54">
        <v>1.1599999999999999</v>
      </c>
      <c r="R163" s="54">
        <v>1.1599999999999999</v>
      </c>
      <c r="S163" s="54">
        <v>1.17</v>
      </c>
      <c r="T163" s="54">
        <v>1.17</v>
      </c>
      <c r="U163" s="54">
        <v>3.12</v>
      </c>
      <c r="V163" s="54">
        <v>3.11</v>
      </c>
      <c r="W163" s="54">
        <v>3.12</v>
      </c>
      <c r="X163" s="54">
        <v>3.12</v>
      </c>
      <c r="Y163" s="54">
        <v>3.12</v>
      </c>
      <c r="Z163" s="54">
        <v>3.13</v>
      </c>
      <c r="AA163" s="54">
        <v>3.11</v>
      </c>
      <c r="AB163" s="54">
        <v>3.12</v>
      </c>
    </row>
    <row r="164" spans="2:28" ht="15.75" x14ac:dyDescent="0.3">
      <c r="B164" s="7" t="s">
        <v>146</v>
      </c>
      <c r="C164" s="7" t="s">
        <v>163</v>
      </c>
      <c r="D164" s="54">
        <v>4.99</v>
      </c>
      <c r="E164" s="54">
        <v>2.48</v>
      </c>
      <c r="F164" s="54">
        <v>2.5</v>
      </c>
      <c r="G164" s="54">
        <v>2.4700000000000002</v>
      </c>
      <c r="H164" s="54">
        <v>3.39</v>
      </c>
      <c r="I164" s="54">
        <v>3.4</v>
      </c>
      <c r="J164" s="54">
        <v>3.39</v>
      </c>
      <c r="K164" s="54">
        <v>8.99</v>
      </c>
      <c r="L164" s="54">
        <v>13.6</v>
      </c>
      <c r="M164" s="54">
        <v>13.61</v>
      </c>
      <c r="N164" s="54">
        <v>13.56</v>
      </c>
      <c r="O164" s="54">
        <v>13.59</v>
      </c>
      <c r="P164" s="54">
        <v>13.62</v>
      </c>
      <c r="Q164" s="54">
        <v>13.59</v>
      </c>
      <c r="R164" s="54">
        <v>13.58</v>
      </c>
      <c r="S164" s="54">
        <v>13.6</v>
      </c>
      <c r="T164" s="54">
        <v>13.59</v>
      </c>
      <c r="U164" s="54">
        <v>13.59</v>
      </c>
      <c r="V164" s="54">
        <v>13.59</v>
      </c>
      <c r="W164" s="54">
        <v>15.87</v>
      </c>
      <c r="X164" s="54">
        <v>15.87</v>
      </c>
      <c r="Y164" s="54">
        <v>15.92</v>
      </c>
      <c r="Z164" s="54">
        <v>15.83</v>
      </c>
      <c r="AA164" s="54">
        <v>15.88</v>
      </c>
      <c r="AB164" s="54">
        <v>15.91</v>
      </c>
    </row>
    <row r="165" spans="2:28" ht="15.75" x14ac:dyDescent="0.3">
      <c r="B165" s="7" t="s">
        <v>146</v>
      </c>
      <c r="C165" s="7" t="s">
        <v>164</v>
      </c>
      <c r="D165" s="54">
        <v>24.44</v>
      </c>
      <c r="E165" s="54">
        <v>13.57</v>
      </c>
      <c r="F165" s="54">
        <v>13.6</v>
      </c>
      <c r="G165" s="54">
        <v>13.54</v>
      </c>
      <c r="H165" s="54">
        <v>13.58</v>
      </c>
      <c r="I165" s="54">
        <v>13.46</v>
      </c>
      <c r="J165" s="54">
        <v>13.56</v>
      </c>
      <c r="K165" s="54">
        <v>13.49</v>
      </c>
      <c r="L165" s="54">
        <v>13.62</v>
      </c>
      <c r="M165" s="54">
        <v>13.63</v>
      </c>
      <c r="N165" s="54">
        <v>13.49</v>
      </c>
      <c r="O165" s="54">
        <v>13.56</v>
      </c>
      <c r="P165" s="54">
        <v>13.57</v>
      </c>
      <c r="Q165" s="54">
        <v>13.51</v>
      </c>
      <c r="R165" s="54">
        <v>13.55</v>
      </c>
      <c r="S165" s="54">
        <v>13.52</v>
      </c>
      <c r="T165" s="54">
        <v>15.38</v>
      </c>
      <c r="U165" s="54">
        <v>15.47</v>
      </c>
      <c r="V165" s="54">
        <v>15.32</v>
      </c>
      <c r="W165" s="54">
        <v>15.44</v>
      </c>
      <c r="X165" s="54">
        <v>15.48</v>
      </c>
      <c r="Y165" s="54">
        <v>15.45</v>
      </c>
      <c r="Z165" s="54">
        <v>15.42</v>
      </c>
      <c r="AA165" s="54">
        <v>15.39</v>
      </c>
      <c r="AB165" s="54">
        <v>15.33</v>
      </c>
    </row>
    <row r="166" spans="2:28" ht="15.75" x14ac:dyDescent="0.3">
      <c r="B166" s="7" t="s">
        <v>146</v>
      </c>
      <c r="C166" s="7" t="s">
        <v>165</v>
      </c>
      <c r="D166" s="54"/>
      <c r="E166" s="54">
        <v>2.73</v>
      </c>
      <c r="F166" s="54">
        <v>9.25</v>
      </c>
      <c r="G166" s="54">
        <v>9.26</v>
      </c>
      <c r="H166" s="54">
        <v>9.2799999999999994</v>
      </c>
      <c r="I166" s="54">
        <v>9.2200000000000006</v>
      </c>
      <c r="J166" s="54">
        <v>9.2100000000000009</v>
      </c>
      <c r="K166" s="54">
        <v>9.27</v>
      </c>
      <c r="L166" s="54">
        <v>9.27</v>
      </c>
      <c r="M166" s="54">
        <v>9.25</v>
      </c>
      <c r="N166" s="54">
        <v>9.24</v>
      </c>
      <c r="O166" s="54">
        <v>9.27</v>
      </c>
      <c r="P166" s="54">
        <v>9.2100000000000009</v>
      </c>
      <c r="Q166" s="54">
        <v>9.8800000000000008</v>
      </c>
      <c r="R166" s="54">
        <v>65.34</v>
      </c>
      <c r="S166" s="54">
        <v>124.87</v>
      </c>
      <c r="T166" s="54">
        <v>182.54</v>
      </c>
      <c r="U166" s="54">
        <v>240.85</v>
      </c>
      <c r="V166" s="54">
        <v>300.68</v>
      </c>
      <c r="W166" s="54">
        <v>314.56</v>
      </c>
      <c r="X166" s="54">
        <v>330.84</v>
      </c>
      <c r="Y166" s="54">
        <v>345.79</v>
      </c>
      <c r="Z166" s="54">
        <v>359.28</v>
      </c>
      <c r="AA166" s="54">
        <v>377.78</v>
      </c>
      <c r="AB166" s="54">
        <v>387.81</v>
      </c>
    </row>
    <row r="167" spans="2:28" ht="15.75" x14ac:dyDescent="0.3">
      <c r="B167" s="7" t="s">
        <v>146</v>
      </c>
      <c r="C167" s="7" t="s">
        <v>166</v>
      </c>
      <c r="D167" s="54"/>
      <c r="E167" s="54"/>
      <c r="F167" s="54"/>
      <c r="G167" s="54"/>
      <c r="H167" s="54"/>
      <c r="I167" s="54"/>
      <c r="J167" s="54"/>
      <c r="K167" s="54"/>
      <c r="L167" s="54"/>
      <c r="M167" s="54"/>
      <c r="N167" s="54"/>
      <c r="O167" s="54"/>
      <c r="P167" s="54">
        <v>95.35</v>
      </c>
      <c r="Q167" s="54">
        <v>213.71</v>
      </c>
      <c r="R167" s="54">
        <v>239.34</v>
      </c>
      <c r="S167" s="54">
        <v>262.92</v>
      </c>
      <c r="T167" s="54">
        <v>286.3</v>
      </c>
      <c r="U167" s="54">
        <v>312.26</v>
      </c>
      <c r="V167" s="54">
        <v>312.39999999999998</v>
      </c>
      <c r="W167" s="54">
        <v>312.29000000000002</v>
      </c>
      <c r="X167" s="54">
        <v>312.12</v>
      </c>
      <c r="Y167" s="54">
        <v>313.33</v>
      </c>
      <c r="Z167" s="54">
        <v>312.2</v>
      </c>
      <c r="AA167" s="54">
        <v>313.43</v>
      </c>
      <c r="AB167" s="54">
        <v>311.88</v>
      </c>
    </row>
    <row r="168" spans="2:28" ht="15.75" x14ac:dyDescent="0.3">
      <c r="B168" s="7" t="s">
        <v>146</v>
      </c>
      <c r="C168" s="7" t="s">
        <v>168</v>
      </c>
      <c r="D168" s="54"/>
      <c r="E168" s="54">
        <v>158.02000000000001</v>
      </c>
      <c r="F168" s="54">
        <v>158.65</v>
      </c>
      <c r="G168" s="54">
        <v>157.52000000000001</v>
      </c>
      <c r="H168" s="54">
        <v>156.65</v>
      </c>
      <c r="I168" s="54">
        <v>161.08000000000001</v>
      </c>
      <c r="J168" s="54">
        <v>160.91</v>
      </c>
      <c r="K168" s="54">
        <v>163.31</v>
      </c>
      <c r="L168" s="54">
        <v>162.46</v>
      </c>
      <c r="M168" s="54">
        <v>161.97999999999999</v>
      </c>
      <c r="N168" s="54">
        <v>163.43</v>
      </c>
      <c r="O168" s="54">
        <v>161.75</v>
      </c>
      <c r="P168" s="54">
        <v>163.32</v>
      </c>
      <c r="Q168" s="54">
        <v>243.62</v>
      </c>
      <c r="R168" s="54">
        <v>245.54</v>
      </c>
      <c r="S168" s="54">
        <v>243.11</v>
      </c>
      <c r="T168" s="54">
        <v>243.68</v>
      </c>
      <c r="U168" s="54">
        <v>245.32</v>
      </c>
      <c r="V168" s="54">
        <v>244.14</v>
      </c>
      <c r="W168" s="54">
        <v>242.53</v>
      </c>
      <c r="X168" s="54">
        <v>244.54</v>
      </c>
      <c r="Y168" s="54">
        <v>244.65</v>
      </c>
      <c r="Z168" s="54">
        <v>243.71</v>
      </c>
      <c r="AA168" s="54">
        <v>243.52</v>
      </c>
      <c r="AB168" s="54">
        <v>242.91</v>
      </c>
    </row>
    <row r="169" spans="2:28" ht="15.75" x14ac:dyDescent="0.3">
      <c r="B169" s="7" t="s">
        <v>146</v>
      </c>
      <c r="C169" s="7" t="s">
        <v>169</v>
      </c>
      <c r="D169" s="54"/>
      <c r="E169" s="54">
        <v>100.63</v>
      </c>
      <c r="F169" s="54">
        <v>131.33000000000001</v>
      </c>
      <c r="G169" s="54">
        <v>144.78</v>
      </c>
      <c r="H169" s="54">
        <v>148</v>
      </c>
      <c r="I169" s="54">
        <v>168.37</v>
      </c>
      <c r="J169" s="54">
        <v>168.48</v>
      </c>
      <c r="K169" s="54">
        <v>168.58</v>
      </c>
      <c r="L169" s="54">
        <v>168.12</v>
      </c>
      <c r="M169" s="54">
        <v>168.69</v>
      </c>
      <c r="N169" s="54">
        <v>168.42</v>
      </c>
      <c r="O169" s="54">
        <v>168.83</v>
      </c>
      <c r="P169" s="54">
        <v>168.6</v>
      </c>
      <c r="Q169" s="54">
        <v>168.37</v>
      </c>
      <c r="R169" s="54">
        <v>168.82</v>
      </c>
      <c r="S169" s="54">
        <v>168.46</v>
      </c>
      <c r="T169" s="54">
        <v>168.18</v>
      </c>
      <c r="U169" s="54">
        <v>168.71</v>
      </c>
      <c r="V169" s="54">
        <v>168.7</v>
      </c>
      <c r="W169" s="54">
        <v>168.25</v>
      </c>
      <c r="X169" s="54">
        <v>168.36</v>
      </c>
      <c r="Y169" s="54">
        <v>168.55</v>
      </c>
      <c r="Z169" s="54">
        <v>168.64</v>
      </c>
      <c r="AA169" s="54">
        <v>168.8</v>
      </c>
      <c r="AB169" s="54">
        <v>168.64</v>
      </c>
    </row>
    <row r="170" spans="2:28" ht="15.75" x14ac:dyDescent="0.3">
      <c r="B170" s="7" t="s">
        <v>146</v>
      </c>
      <c r="C170" s="7" t="s">
        <v>172</v>
      </c>
      <c r="D170" s="54">
        <v>63.92</v>
      </c>
      <c r="E170" s="54">
        <v>32.08</v>
      </c>
      <c r="F170" s="54">
        <v>31.97</v>
      </c>
      <c r="G170" s="54">
        <v>31.96</v>
      </c>
      <c r="H170" s="54">
        <v>31.72</v>
      </c>
      <c r="I170" s="54">
        <v>32.119999999999997</v>
      </c>
      <c r="J170" s="54">
        <v>31.72</v>
      </c>
      <c r="K170" s="54">
        <v>31.82</v>
      </c>
      <c r="L170" s="54">
        <v>32.119999999999997</v>
      </c>
      <c r="M170" s="54">
        <v>34.17</v>
      </c>
      <c r="N170" s="54">
        <v>33.69</v>
      </c>
      <c r="O170" s="54">
        <v>33.92</v>
      </c>
      <c r="P170" s="54">
        <v>33.64</v>
      </c>
      <c r="Q170" s="54">
        <v>34.06</v>
      </c>
      <c r="R170" s="54">
        <v>39.29</v>
      </c>
      <c r="S170" s="54">
        <v>39.299999999999997</v>
      </c>
      <c r="T170" s="54">
        <v>39.049999999999997</v>
      </c>
      <c r="U170" s="54">
        <v>39.1</v>
      </c>
      <c r="V170" s="54">
        <v>38.880000000000003</v>
      </c>
      <c r="W170" s="54">
        <v>39</v>
      </c>
      <c r="X170" s="54">
        <v>39.07</v>
      </c>
      <c r="Y170" s="54">
        <v>39.29</v>
      </c>
      <c r="Z170" s="54">
        <v>39.32</v>
      </c>
      <c r="AA170" s="54">
        <v>39.26</v>
      </c>
      <c r="AB170" s="54">
        <v>39.159999999999997</v>
      </c>
    </row>
    <row r="171" spans="2:28" ht="15.75" x14ac:dyDescent="0.3">
      <c r="B171" s="7" t="s">
        <v>146</v>
      </c>
      <c r="C171" s="7" t="s">
        <v>174</v>
      </c>
      <c r="D171" s="54"/>
      <c r="E171" s="54"/>
      <c r="F171" s="54">
        <v>60.11</v>
      </c>
      <c r="G171" s="54">
        <v>60.37</v>
      </c>
      <c r="H171" s="54">
        <v>63.01</v>
      </c>
      <c r="I171" s="54">
        <v>65.84</v>
      </c>
      <c r="J171" s="54">
        <v>68.02</v>
      </c>
      <c r="K171" s="54">
        <v>71.42</v>
      </c>
      <c r="L171" s="54">
        <v>73.94</v>
      </c>
      <c r="M171" s="54">
        <v>73.78</v>
      </c>
      <c r="N171" s="54">
        <v>74.17</v>
      </c>
      <c r="O171" s="54">
        <v>73.260000000000005</v>
      </c>
      <c r="P171" s="54">
        <v>110.2</v>
      </c>
      <c r="Q171" s="54">
        <v>154.79</v>
      </c>
      <c r="R171" s="54">
        <v>217.22</v>
      </c>
      <c r="S171" s="54">
        <v>217.82</v>
      </c>
      <c r="T171" s="54">
        <v>216.11</v>
      </c>
      <c r="U171" s="54">
        <v>217.11</v>
      </c>
      <c r="V171" s="54">
        <v>217.22</v>
      </c>
      <c r="W171" s="54">
        <v>216.76</v>
      </c>
      <c r="X171" s="54">
        <v>540.64</v>
      </c>
      <c r="Y171" s="54">
        <v>540.96</v>
      </c>
      <c r="Z171" s="54">
        <v>540.86</v>
      </c>
      <c r="AA171" s="54">
        <v>537.77</v>
      </c>
      <c r="AB171" s="54">
        <v>538.9</v>
      </c>
    </row>
    <row r="172" spans="2:28" ht="15.75" x14ac:dyDescent="0.3">
      <c r="B172" s="7" t="s">
        <v>146</v>
      </c>
      <c r="C172" s="7" t="s">
        <v>175</v>
      </c>
      <c r="D172" s="54">
        <v>35</v>
      </c>
      <c r="E172" s="54">
        <v>17.440000000000001</v>
      </c>
      <c r="F172" s="54">
        <v>17.5</v>
      </c>
      <c r="G172" s="54">
        <v>17.45</v>
      </c>
      <c r="H172" s="54">
        <v>17.39</v>
      </c>
      <c r="I172" s="54">
        <v>17.46</v>
      </c>
      <c r="J172" s="54">
        <v>17.510000000000002</v>
      </c>
      <c r="K172" s="54">
        <v>17.57</v>
      </c>
      <c r="L172" s="54">
        <v>17.559999999999999</v>
      </c>
      <c r="M172" s="54">
        <v>17.37</v>
      </c>
      <c r="N172" s="54">
        <v>17.510000000000002</v>
      </c>
      <c r="O172" s="54">
        <v>17.46</v>
      </c>
      <c r="P172" s="54">
        <v>17.64</v>
      </c>
      <c r="Q172" s="54">
        <v>17.55</v>
      </c>
      <c r="R172" s="54">
        <v>17.559999999999999</v>
      </c>
      <c r="S172" s="54">
        <v>17.46</v>
      </c>
      <c r="T172" s="54">
        <v>17.54</v>
      </c>
      <c r="U172" s="54">
        <v>17.43</v>
      </c>
      <c r="V172" s="54">
        <v>17.54</v>
      </c>
      <c r="W172" s="54">
        <v>17.5</v>
      </c>
      <c r="X172" s="54">
        <v>17.52</v>
      </c>
      <c r="Y172" s="54">
        <v>17.489999999999998</v>
      </c>
      <c r="Z172" s="54">
        <v>17.54</v>
      </c>
      <c r="AA172" s="54">
        <v>17.47</v>
      </c>
      <c r="AB172" s="54">
        <v>17.61</v>
      </c>
    </row>
    <row r="173" spans="2:28" ht="15.75" x14ac:dyDescent="0.3">
      <c r="B173" s="7" t="s">
        <v>147</v>
      </c>
      <c r="C173" s="7" t="s">
        <v>154</v>
      </c>
      <c r="D173" s="54"/>
      <c r="E173" s="54"/>
      <c r="F173" s="54"/>
      <c r="G173" s="54"/>
      <c r="H173" s="54"/>
      <c r="I173" s="54"/>
      <c r="J173" s="54"/>
      <c r="K173" s="54"/>
      <c r="L173" s="54">
        <v>53.17</v>
      </c>
      <c r="M173" s="54">
        <v>53.21</v>
      </c>
      <c r="N173" s="54">
        <v>53.78</v>
      </c>
      <c r="O173" s="54">
        <v>53.21</v>
      </c>
      <c r="P173" s="54">
        <v>53.44</v>
      </c>
      <c r="Q173" s="54">
        <v>53.26</v>
      </c>
      <c r="R173" s="54">
        <v>53.47</v>
      </c>
      <c r="S173" s="54">
        <v>53.72</v>
      </c>
      <c r="T173" s="54">
        <v>53.37</v>
      </c>
      <c r="U173" s="54">
        <v>53.61</v>
      </c>
      <c r="V173" s="54">
        <v>53.52</v>
      </c>
      <c r="W173" s="54">
        <v>53.74</v>
      </c>
      <c r="X173" s="54">
        <v>53.71</v>
      </c>
      <c r="Y173" s="54">
        <v>53.2</v>
      </c>
      <c r="Z173" s="54">
        <v>53.19</v>
      </c>
      <c r="AA173" s="54">
        <v>53.24</v>
      </c>
      <c r="AB173" s="54">
        <v>53.43</v>
      </c>
    </row>
    <row r="174" spans="2:28" ht="15.75" x14ac:dyDescent="0.3">
      <c r="B174" s="7" t="s">
        <v>147</v>
      </c>
      <c r="C174" s="7" t="s">
        <v>155</v>
      </c>
      <c r="D174" s="54"/>
      <c r="E174" s="54"/>
      <c r="F174" s="54"/>
      <c r="G174" s="54"/>
      <c r="H174" s="54"/>
      <c r="I174" s="54"/>
      <c r="J174" s="54"/>
      <c r="K174" s="54"/>
      <c r="L174" s="54"/>
      <c r="M174" s="54"/>
      <c r="N174" s="54"/>
      <c r="O174" s="54">
        <v>36.04</v>
      </c>
      <c r="P174" s="54">
        <v>72.03</v>
      </c>
      <c r="Q174" s="54">
        <v>108.03</v>
      </c>
      <c r="R174" s="54">
        <v>144.05000000000001</v>
      </c>
      <c r="S174" s="54">
        <v>144</v>
      </c>
      <c r="T174" s="54">
        <v>187.14</v>
      </c>
      <c r="U174" s="54">
        <v>273.12</v>
      </c>
      <c r="V174" s="54">
        <v>402.13</v>
      </c>
      <c r="W174" s="54">
        <v>574.09</v>
      </c>
      <c r="X174" s="54">
        <v>703.23</v>
      </c>
      <c r="Y174" s="54">
        <v>789.23</v>
      </c>
      <c r="Z174" s="54">
        <v>832.49</v>
      </c>
      <c r="AA174" s="54">
        <v>832.63</v>
      </c>
      <c r="AB174" s="54">
        <v>833.02</v>
      </c>
    </row>
    <row r="175" spans="2:28" ht="15.75" x14ac:dyDescent="0.3">
      <c r="B175" s="7" t="s">
        <v>147</v>
      </c>
      <c r="C175" s="7" t="s">
        <v>156</v>
      </c>
      <c r="D175" s="54"/>
      <c r="E175" s="54">
        <v>62</v>
      </c>
      <c r="F175" s="54">
        <v>62.21</v>
      </c>
      <c r="G175" s="54">
        <v>62.11</v>
      </c>
      <c r="H175" s="54">
        <v>61.92</v>
      </c>
      <c r="I175" s="54">
        <v>123.35</v>
      </c>
      <c r="J175" s="54">
        <v>125.42</v>
      </c>
      <c r="K175" s="54">
        <v>125.1</v>
      </c>
      <c r="L175" s="54">
        <v>124.62</v>
      </c>
      <c r="M175" s="54">
        <v>125.22</v>
      </c>
      <c r="N175" s="54">
        <v>126.89</v>
      </c>
      <c r="O175" s="54">
        <v>127.74</v>
      </c>
      <c r="P175" s="54">
        <v>127.58</v>
      </c>
      <c r="Q175" s="54">
        <v>127.79</v>
      </c>
      <c r="R175" s="54">
        <v>127.78</v>
      </c>
      <c r="S175" s="54">
        <v>127.74</v>
      </c>
      <c r="T175" s="54">
        <v>127.55</v>
      </c>
      <c r="U175" s="54">
        <v>143.84</v>
      </c>
      <c r="V175" s="54">
        <v>143.47999999999999</v>
      </c>
      <c r="W175" s="54">
        <v>143.85</v>
      </c>
      <c r="X175" s="54">
        <v>143.33000000000001</v>
      </c>
      <c r="Y175" s="54">
        <v>144.22</v>
      </c>
      <c r="Z175" s="54">
        <v>143.88999999999999</v>
      </c>
      <c r="AA175" s="54">
        <v>143.5</v>
      </c>
      <c r="AB175" s="54">
        <v>143.79</v>
      </c>
    </row>
    <row r="176" spans="2:28" ht="15.75" x14ac:dyDescent="0.3">
      <c r="B176" s="7" t="s">
        <v>147</v>
      </c>
      <c r="C176" s="7" t="s">
        <v>157</v>
      </c>
      <c r="D176" s="54"/>
      <c r="E176" s="54"/>
      <c r="F176" s="54"/>
      <c r="G176" s="54"/>
      <c r="H176" s="54"/>
      <c r="I176" s="54"/>
      <c r="J176" s="54"/>
      <c r="K176" s="54"/>
      <c r="L176" s="54"/>
      <c r="M176" s="54">
        <v>14.33</v>
      </c>
      <c r="N176" s="54">
        <v>29.05</v>
      </c>
      <c r="O176" s="54">
        <v>43.35</v>
      </c>
      <c r="P176" s="54">
        <v>57.92</v>
      </c>
      <c r="Q176" s="54">
        <v>71.430000000000007</v>
      </c>
      <c r="R176" s="54">
        <v>72.19</v>
      </c>
      <c r="S176" s="54">
        <v>72.28</v>
      </c>
      <c r="T176" s="54">
        <v>72.47</v>
      </c>
      <c r="U176" s="54">
        <v>71.58</v>
      </c>
      <c r="V176" s="54">
        <v>72</v>
      </c>
      <c r="W176" s="54">
        <v>72.41</v>
      </c>
      <c r="X176" s="54">
        <v>72.02</v>
      </c>
      <c r="Y176" s="54">
        <v>72.59</v>
      </c>
      <c r="Z176" s="54">
        <v>72.45</v>
      </c>
      <c r="AA176" s="54">
        <v>71.75</v>
      </c>
      <c r="AB176" s="54">
        <v>72.099999999999994</v>
      </c>
    </row>
    <row r="177" spans="2:28" ht="15.75" x14ac:dyDescent="0.3">
      <c r="B177" s="7" t="s">
        <v>147</v>
      </c>
      <c r="C177" s="7" t="s">
        <v>158</v>
      </c>
      <c r="D177" s="54"/>
      <c r="E177" s="54"/>
      <c r="F177" s="54"/>
      <c r="G177" s="54"/>
      <c r="H177" s="54">
        <v>11.9</v>
      </c>
      <c r="I177" s="54">
        <v>23.81</v>
      </c>
      <c r="J177" s="54">
        <v>35.71</v>
      </c>
      <c r="K177" s="54">
        <v>36.14</v>
      </c>
      <c r="L177" s="54">
        <v>35.85</v>
      </c>
      <c r="M177" s="54">
        <v>35.86</v>
      </c>
      <c r="N177" s="54">
        <v>35.82</v>
      </c>
      <c r="O177" s="54">
        <v>36.06</v>
      </c>
      <c r="P177" s="54">
        <v>35.86</v>
      </c>
      <c r="Q177" s="54">
        <v>35.92</v>
      </c>
      <c r="R177" s="54">
        <v>35.78</v>
      </c>
      <c r="S177" s="54">
        <v>35.81</v>
      </c>
      <c r="T177" s="54">
        <v>35.89</v>
      </c>
      <c r="U177" s="54">
        <v>35.630000000000003</v>
      </c>
      <c r="V177" s="54">
        <v>36</v>
      </c>
      <c r="W177" s="54">
        <v>35.909999999999997</v>
      </c>
      <c r="X177" s="54">
        <v>36.07</v>
      </c>
      <c r="Y177" s="54">
        <v>36.04</v>
      </c>
      <c r="Z177" s="54">
        <v>36.06</v>
      </c>
      <c r="AA177" s="54">
        <v>36.159999999999997</v>
      </c>
      <c r="AB177" s="54">
        <v>35.94</v>
      </c>
    </row>
    <row r="178" spans="2:28" ht="15.75" x14ac:dyDescent="0.3">
      <c r="B178" s="7" t="s">
        <v>147</v>
      </c>
      <c r="C178" s="7" t="s">
        <v>159</v>
      </c>
      <c r="D178" s="54"/>
      <c r="E178" s="54"/>
      <c r="F178" s="54"/>
      <c r="G178" s="54"/>
      <c r="H178" s="54"/>
      <c r="I178" s="54"/>
      <c r="J178" s="54">
        <v>40.65</v>
      </c>
      <c r="K178" s="54">
        <v>81.5</v>
      </c>
      <c r="L178" s="54">
        <v>122.1</v>
      </c>
      <c r="M178" s="54">
        <v>162.76</v>
      </c>
      <c r="N178" s="54">
        <v>202.13</v>
      </c>
      <c r="O178" s="54">
        <v>203.64</v>
      </c>
      <c r="P178" s="54">
        <v>202.31</v>
      </c>
      <c r="Q178" s="54">
        <v>203.1</v>
      </c>
      <c r="R178" s="54">
        <v>250.44</v>
      </c>
      <c r="S178" s="54">
        <v>297.14999999999998</v>
      </c>
      <c r="T178" s="54">
        <v>296.73</v>
      </c>
      <c r="U178" s="54">
        <v>340.02</v>
      </c>
      <c r="V178" s="54">
        <v>430.29</v>
      </c>
      <c r="W178" s="54">
        <v>562.26</v>
      </c>
      <c r="X178" s="54">
        <v>690.92</v>
      </c>
      <c r="Y178" s="54">
        <v>779.19</v>
      </c>
      <c r="Z178" s="54">
        <v>825.19</v>
      </c>
      <c r="AA178" s="54">
        <v>823</v>
      </c>
      <c r="AB178" s="54">
        <v>823.58</v>
      </c>
    </row>
    <row r="179" spans="2:28" ht="15.75" x14ac:dyDescent="0.3">
      <c r="B179" s="7" t="s">
        <v>147</v>
      </c>
      <c r="C179" s="7" t="s">
        <v>160</v>
      </c>
      <c r="D179" s="54"/>
      <c r="E179" s="54"/>
      <c r="F179" s="54">
        <v>38.06</v>
      </c>
      <c r="G179" s="54">
        <v>38.229999999999997</v>
      </c>
      <c r="H179" s="54">
        <v>38.14</v>
      </c>
      <c r="I179" s="54">
        <v>37.880000000000003</v>
      </c>
      <c r="J179" s="54">
        <v>37.89</v>
      </c>
      <c r="K179" s="54">
        <v>43.17</v>
      </c>
      <c r="L179" s="54">
        <v>48.92</v>
      </c>
      <c r="M179" s="54">
        <v>223.72</v>
      </c>
      <c r="N179" s="54">
        <v>229.73</v>
      </c>
      <c r="O179" s="54">
        <v>232.81</v>
      </c>
      <c r="P179" s="54">
        <v>249.16</v>
      </c>
      <c r="Q179" s="54">
        <v>268.7</v>
      </c>
      <c r="R179" s="54">
        <v>288.18</v>
      </c>
      <c r="S179" s="54">
        <v>299.45</v>
      </c>
      <c r="T179" s="54">
        <v>309.58999999999997</v>
      </c>
      <c r="U179" s="54">
        <v>315.87</v>
      </c>
      <c r="V179" s="54">
        <v>316.29000000000002</v>
      </c>
      <c r="W179" s="54">
        <v>316.55</v>
      </c>
      <c r="X179" s="54">
        <v>315.63</v>
      </c>
      <c r="Y179" s="54">
        <v>315.32</v>
      </c>
      <c r="Z179" s="54">
        <v>316.43</v>
      </c>
      <c r="AA179" s="54">
        <v>314.52</v>
      </c>
      <c r="AB179" s="54">
        <v>314.64</v>
      </c>
    </row>
    <row r="180" spans="2:28" ht="15.75" x14ac:dyDescent="0.3">
      <c r="B180" s="7" t="s">
        <v>147</v>
      </c>
      <c r="C180" s="7" t="s">
        <v>161</v>
      </c>
      <c r="D180" s="54"/>
      <c r="E180" s="54"/>
      <c r="F180" s="54"/>
      <c r="G180" s="54">
        <v>1.1599999999999999</v>
      </c>
      <c r="H180" s="54">
        <v>1.1599999999999999</v>
      </c>
      <c r="I180" s="54">
        <v>1.1599999999999999</v>
      </c>
      <c r="J180" s="54">
        <v>1.1599999999999999</v>
      </c>
      <c r="K180" s="54">
        <v>1.1599999999999999</v>
      </c>
      <c r="L180" s="54">
        <v>1.1599999999999999</v>
      </c>
      <c r="M180" s="54">
        <v>1.1499999999999999</v>
      </c>
      <c r="N180" s="54">
        <v>1.1599999999999999</v>
      </c>
      <c r="O180" s="54">
        <v>1.1599999999999999</v>
      </c>
      <c r="P180" s="54">
        <v>1.1599999999999999</v>
      </c>
      <c r="Q180" s="54">
        <v>1.1599999999999999</v>
      </c>
      <c r="R180" s="54">
        <v>1.1599999999999999</v>
      </c>
      <c r="S180" s="54">
        <v>1.1599999999999999</v>
      </c>
      <c r="T180" s="54">
        <v>1.1599999999999999</v>
      </c>
      <c r="U180" s="54">
        <v>3.12</v>
      </c>
      <c r="V180" s="54">
        <v>3.11</v>
      </c>
      <c r="W180" s="54">
        <v>3.1</v>
      </c>
      <c r="X180" s="54">
        <v>3.12</v>
      </c>
      <c r="Y180" s="54">
        <v>3.1</v>
      </c>
      <c r="Z180" s="54">
        <v>3.12</v>
      </c>
      <c r="AA180" s="54">
        <v>3.11</v>
      </c>
      <c r="AB180" s="54">
        <v>3.12</v>
      </c>
    </row>
    <row r="181" spans="2:28" ht="15.75" x14ac:dyDescent="0.3">
      <c r="B181" s="7" t="s">
        <v>147</v>
      </c>
      <c r="C181" s="7" t="s">
        <v>163</v>
      </c>
      <c r="D181" s="54">
        <v>4.99</v>
      </c>
      <c r="E181" s="54">
        <v>2.48</v>
      </c>
      <c r="F181" s="54">
        <v>2.5</v>
      </c>
      <c r="G181" s="54">
        <v>2.5</v>
      </c>
      <c r="H181" s="54">
        <v>3.38</v>
      </c>
      <c r="I181" s="54">
        <v>3.4</v>
      </c>
      <c r="J181" s="54">
        <v>3.38</v>
      </c>
      <c r="K181" s="54">
        <v>9</v>
      </c>
      <c r="L181" s="54">
        <v>13.6</v>
      </c>
      <c r="M181" s="54">
        <v>13.6</v>
      </c>
      <c r="N181" s="54">
        <v>13.56</v>
      </c>
      <c r="O181" s="54">
        <v>13.59</v>
      </c>
      <c r="P181" s="54">
        <v>13.59</v>
      </c>
      <c r="Q181" s="54">
        <v>13.61</v>
      </c>
      <c r="R181" s="54">
        <v>13.65</v>
      </c>
      <c r="S181" s="54">
        <v>13.65</v>
      </c>
      <c r="T181" s="54">
        <v>13.62</v>
      </c>
      <c r="U181" s="54">
        <v>13.58</v>
      </c>
      <c r="V181" s="54">
        <v>13.57</v>
      </c>
      <c r="W181" s="54">
        <v>15.92</v>
      </c>
      <c r="X181" s="54">
        <v>15.92</v>
      </c>
      <c r="Y181" s="54">
        <v>15.85</v>
      </c>
      <c r="Z181" s="54">
        <v>15.88</v>
      </c>
      <c r="AA181" s="54">
        <v>15.89</v>
      </c>
      <c r="AB181" s="54">
        <v>15.9</v>
      </c>
    </row>
    <row r="182" spans="2:28" ht="15.75" x14ac:dyDescent="0.3">
      <c r="B182" s="7" t="s">
        <v>147</v>
      </c>
      <c r="C182" s="7" t="s">
        <v>164</v>
      </c>
      <c r="D182" s="54">
        <v>24.49</v>
      </c>
      <c r="E182" s="54">
        <v>13.62</v>
      </c>
      <c r="F182" s="54">
        <v>13.59</v>
      </c>
      <c r="G182" s="54">
        <v>13.41</v>
      </c>
      <c r="H182" s="54">
        <v>13.61</v>
      </c>
      <c r="I182" s="54">
        <v>13.62</v>
      </c>
      <c r="J182" s="54">
        <v>13.59</v>
      </c>
      <c r="K182" s="54">
        <v>13.59</v>
      </c>
      <c r="L182" s="54">
        <v>13.51</v>
      </c>
      <c r="M182" s="54">
        <v>13.61</v>
      </c>
      <c r="N182" s="54">
        <v>13.54</v>
      </c>
      <c r="O182" s="54">
        <v>13.46</v>
      </c>
      <c r="P182" s="54">
        <v>13.6</v>
      </c>
      <c r="Q182" s="54">
        <v>13.55</v>
      </c>
      <c r="R182" s="54">
        <v>13.63</v>
      </c>
      <c r="S182" s="54">
        <v>13.43</v>
      </c>
      <c r="T182" s="54">
        <v>15.4</v>
      </c>
      <c r="U182" s="54">
        <v>15.45</v>
      </c>
      <c r="V182" s="54">
        <v>15.48</v>
      </c>
      <c r="W182" s="54">
        <v>15.32</v>
      </c>
      <c r="X182" s="54">
        <v>15.48</v>
      </c>
      <c r="Y182" s="54">
        <v>15.3</v>
      </c>
      <c r="Z182" s="54">
        <v>15.32</v>
      </c>
      <c r="AA182" s="54">
        <v>15.32</v>
      </c>
      <c r="AB182" s="54">
        <v>15.32</v>
      </c>
    </row>
    <row r="183" spans="2:28" ht="15.75" x14ac:dyDescent="0.3">
      <c r="B183" s="7" t="s">
        <v>147</v>
      </c>
      <c r="C183" s="7" t="s">
        <v>165</v>
      </c>
      <c r="D183" s="54"/>
      <c r="E183" s="54">
        <v>2.73</v>
      </c>
      <c r="F183" s="54">
        <v>9.25</v>
      </c>
      <c r="G183" s="54">
        <v>9.26</v>
      </c>
      <c r="H183" s="54">
        <v>64.81</v>
      </c>
      <c r="I183" s="54">
        <v>181.03</v>
      </c>
      <c r="J183" s="54">
        <v>296.77</v>
      </c>
      <c r="K183" s="54">
        <v>410.46</v>
      </c>
      <c r="L183" s="54">
        <v>570.29999999999995</v>
      </c>
      <c r="M183" s="54">
        <v>701.29</v>
      </c>
      <c r="N183" s="54">
        <v>772.79</v>
      </c>
      <c r="O183" s="54">
        <v>842.08</v>
      </c>
      <c r="P183" s="54">
        <v>912.32</v>
      </c>
      <c r="Q183" s="54">
        <v>948.35</v>
      </c>
      <c r="R183" s="54">
        <v>945.92</v>
      </c>
      <c r="S183" s="54">
        <v>1003.48</v>
      </c>
      <c r="T183" s="54">
        <v>1065.97</v>
      </c>
      <c r="U183" s="54">
        <v>1117.77</v>
      </c>
      <c r="V183" s="54">
        <v>1178.95</v>
      </c>
      <c r="W183" s="54">
        <v>1250.57</v>
      </c>
      <c r="X183" s="54">
        <v>1266.55</v>
      </c>
      <c r="Y183" s="54">
        <v>1285.6600000000001</v>
      </c>
      <c r="Z183" s="54">
        <v>1301.03</v>
      </c>
      <c r="AA183" s="54">
        <v>1313.29</v>
      </c>
      <c r="AB183" s="54">
        <v>1305.8800000000001</v>
      </c>
    </row>
    <row r="184" spans="2:28" ht="15.75" x14ac:dyDescent="0.3">
      <c r="B184" s="7" t="s">
        <v>147</v>
      </c>
      <c r="C184" s="7" t="s">
        <v>166</v>
      </c>
      <c r="D184" s="54"/>
      <c r="E184" s="54"/>
      <c r="F184" s="54"/>
      <c r="G184" s="54"/>
      <c r="H184" s="54">
        <v>79.459999999999994</v>
      </c>
      <c r="I184" s="54">
        <v>176.67</v>
      </c>
      <c r="J184" s="54">
        <v>254.3</v>
      </c>
      <c r="K184" s="54">
        <v>342.81</v>
      </c>
      <c r="L184" s="54">
        <v>469.47</v>
      </c>
      <c r="M184" s="54">
        <v>622.63</v>
      </c>
      <c r="N184" s="54">
        <v>794.25</v>
      </c>
      <c r="O184" s="54">
        <v>831.45</v>
      </c>
      <c r="P184" s="54">
        <v>871.88</v>
      </c>
      <c r="Q184" s="54">
        <v>899.31</v>
      </c>
      <c r="R184" s="54">
        <v>904.59</v>
      </c>
      <c r="S184" s="54">
        <v>903.01</v>
      </c>
      <c r="T184" s="54">
        <v>901.44</v>
      </c>
      <c r="U184" s="54">
        <v>903.5</v>
      </c>
      <c r="V184" s="54">
        <v>904.14</v>
      </c>
      <c r="W184" s="54">
        <v>898.79</v>
      </c>
      <c r="X184" s="54">
        <v>897.9</v>
      </c>
      <c r="Y184" s="54">
        <v>902.25</v>
      </c>
      <c r="Z184" s="54">
        <v>900.44</v>
      </c>
      <c r="AA184" s="54">
        <v>902.54</v>
      </c>
      <c r="AB184" s="54">
        <v>900.02</v>
      </c>
    </row>
    <row r="185" spans="2:28" ht="15.75" x14ac:dyDescent="0.3">
      <c r="B185" s="7" t="s">
        <v>147</v>
      </c>
      <c r="C185" s="7" t="s">
        <v>168</v>
      </c>
      <c r="D185" s="54"/>
      <c r="E185" s="54">
        <v>158.02000000000001</v>
      </c>
      <c r="F185" s="54">
        <v>158.65</v>
      </c>
      <c r="G185" s="54">
        <v>157.52000000000001</v>
      </c>
      <c r="H185" s="54">
        <v>156.88999999999999</v>
      </c>
      <c r="I185" s="54">
        <v>161.57</v>
      </c>
      <c r="J185" s="54">
        <v>163.11000000000001</v>
      </c>
      <c r="K185" s="54">
        <v>162.11000000000001</v>
      </c>
      <c r="L185" s="54">
        <v>161.38</v>
      </c>
      <c r="M185" s="54">
        <v>242.42</v>
      </c>
      <c r="N185" s="54">
        <v>244.28</v>
      </c>
      <c r="O185" s="54">
        <v>242.62</v>
      </c>
      <c r="P185" s="54">
        <v>244.86</v>
      </c>
      <c r="Q185" s="54">
        <v>243.4</v>
      </c>
      <c r="R185" s="54">
        <v>242.31</v>
      </c>
      <c r="S185" s="54">
        <v>242.66</v>
      </c>
      <c r="T185" s="54">
        <v>243.49</v>
      </c>
      <c r="U185" s="54">
        <v>343.27</v>
      </c>
      <c r="V185" s="54">
        <v>341.67</v>
      </c>
      <c r="W185" s="54">
        <v>341.63</v>
      </c>
      <c r="X185" s="54">
        <v>341.34</v>
      </c>
      <c r="Y185" s="54">
        <v>341.37</v>
      </c>
      <c r="Z185" s="54">
        <v>344.66</v>
      </c>
      <c r="AA185" s="54">
        <v>343.2</v>
      </c>
      <c r="AB185" s="54">
        <v>342.89</v>
      </c>
    </row>
    <row r="186" spans="2:28" ht="15.75" x14ac:dyDescent="0.3">
      <c r="B186" s="7" t="s">
        <v>147</v>
      </c>
      <c r="C186" s="7" t="s">
        <v>169</v>
      </c>
      <c r="D186" s="54"/>
      <c r="E186" s="54">
        <v>154.13999999999999</v>
      </c>
      <c r="F186" s="54">
        <v>169.24</v>
      </c>
      <c r="G186" s="54">
        <v>169.41</v>
      </c>
      <c r="H186" s="54">
        <v>168.43</v>
      </c>
      <c r="I186" s="54">
        <v>168.98</v>
      </c>
      <c r="J186" s="54">
        <v>169.12</v>
      </c>
      <c r="K186" s="54">
        <v>168.5</v>
      </c>
      <c r="L186" s="54">
        <v>168.67</v>
      </c>
      <c r="M186" s="54">
        <v>168.83</v>
      </c>
      <c r="N186" s="54">
        <v>168.5</v>
      </c>
      <c r="O186" s="54">
        <v>168.4</v>
      </c>
      <c r="P186" s="54">
        <v>168.47</v>
      </c>
      <c r="Q186" s="54">
        <v>168.92</v>
      </c>
      <c r="R186" s="54">
        <v>169.12</v>
      </c>
      <c r="S186" s="54">
        <v>168.41</v>
      </c>
      <c r="T186" s="54">
        <v>168.5</v>
      </c>
      <c r="U186" s="54">
        <v>168.8</v>
      </c>
      <c r="V186" s="54">
        <v>168.51</v>
      </c>
      <c r="W186" s="54">
        <v>168.9</v>
      </c>
      <c r="X186" s="54">
        <v>168.51</v>
      </c>
      <c r="Y186" s="54">
        <v>168.42</v>
      </c>
      <c r="Z186" s="54">
        <v>168.31</v>
      </c>
      <c r="AA186" s="54">
        <v>168.31</v>
      </c>
      <c r="AB186" s="54">
        <v>168.77</v>
      </c>
    </row>
    <row r="187" spans="2:28" ht="15.75" x14ac:dyDescent="0.3">
      <c r="B187" s="7" t="s">
        <v>147</v>
      </c>
      <c r="C187" s="7" t="s">
        <v>172</v>
      </c>
      <c r="D187" s="54">
        <v>63.3</v>
      </c>
      <c r="E187" s="54">
        <v>31.65</v>
      </c>
      <c r="F187" s="54">
        <v>31.9</v>
      </c>
      <c r="G187" s="54">
        <v>31.96</v>
      </c>
      <c r="H187" s="54">
        <v>31.82</v>
      </c>
      <c r="I187" s="54">
        <v>31.94</v>
      </c>
      <c r="J187" s="54">
        <v>31.71</v>
      </c>
      <c r="K187" s="54">
        <v>32.08</v>
      </c>
      <c r="L187" s="54">
        <v>31.78</v>
      </c>
      <c r="M187" s="54">
        <v>33.76</v>
      </c>
      <c r="N187" s="54">
        <v>33.82</v>
      </c>
      <c r="O187" s="54">
        <v>34.159999999999997</v>
      </c>
      <c r="P187" s="54">
        <v>34.18</v>
      </c>
      <c r="Q187" s="54">
        <v>34.01</v>
      </c>
      <c r="R187" s="54">
        <v>39.090000000000003</v>
      </c>
      <c r="S187" s="54">
        <v>38.97</v>
      </c>
      <c r="T187" s="54">
        <v>39.24</v>
      </c>
      <c r="U187" s="54">
        <v>39.14</v>
      </c>
      <c r="V187" s="54">
        <v>38.79</v>
      </c>
      <c r="W187" s="54">
        <v>39.020000000000003</v>
      </c>
      <c r="X187" s="54">
        <v>38.909999999999997</v>
      </c>
      <c r="Y187" s="54">
        <v>39.130000000000003</v>
      </c>
      <c r="Z187" s="54">
        <v>39.44</v>
      </c>
      <c r="AA187" s="54">
        <v>39</v>
      </c>
      <c r="AB187" s="54">
        <v>39.28</v>
      </c>
    </row>
    <row r="188" spans="2:28" ht="15.75" x14ac:dyDescent="0.3">
      <c r="B188" s="7" t="s">
        <v>147</v>
      </c>
      <c r="C188" s="7" t="s">
        <v>174</v>
      </c>
      <c r="D188" s="54"/>
      <c r="E188" s="54"/>
      <c r="F188" s="54">
        <v>60.11</v>
      </c>
      <c r="G188" s="54">
        <v>60.37</v>
      </c>
      <c r="H188" s="54">
        <v>69.81</v>
      </c>
      <c r="I188" s="54">
        <v>69.709999999999994</v>
      </c>
      <c r="J188" s="54">
        <v>79.78</v>
      </c>
      <c r="K188" s="54">
        <v>119.96</v>
      </c>
      <c r="L188" s="54">
        <v>191.3</v>
      </c>
      <c r="M188" s="54">
        <v>218.25</v>
      </c>
      <c r="N188" s="54">
        <v>217.69</v>
      </c>
      <c r="O188" s="54">
        <v>216.99</v>
      </c>
      <c r="P188" s="54">
        <v>217.58</v>
      </c>
      <c r="Q188" s="54">
        <v>217.51</v>
      </c>
      <c r="R188" s="54">
        <v>414.6</v>
      </c>
      <c r="S188" s="54">
        <v>414.46</v>
      </c>
      <c r="T188" s="54">
        <v>733.62</v>
      </c>
      <c r="U188" s="54">
        <v>731.5</v>
      </c>
      <c r="V188" s="54">
        <v>733.12</v>
      </c>
      <c r="W188" s="54">
        <v>734.51</v>
      </c>
      <c r="X188" s="54">
        <v>732.48</v>
      </c>
      <c r="Y188" s="54">
        <v>731.84</v>
      </c>
      <c r="Z188" s="54">
        <v>730.57</v>
      </c>
      <c r="AA188" s="54">
        <v>732.75</v>
      </c>
      <c r="AB188" s="54">
        <v>730.38</v>
      </c>
    </row>
    <row r="189" spans="2:28" ht="15.75" x14ac:dyDescent="0.3">
      <c r="B189" s="7" t="s">
        <v>147</v>
      </c>
      <c r="C189" s="7" t="s">
        <v>175</v>
      </c>
      <c r="D189" s="54">
        <v>34.96</v>
      </c>
      <c r="E189" s="54">
        <v>17.559999999999999</v>
      </c>
      <c r="F189" s="54">
        <v>17.54</v>
      </c>
      <c r="G189" s="54">
        <v>17.57</v>
      </c>
      <c r="H189" s="54">
        <v>17.46</v>
      </c>
      <c r="I189" s="54">
        <v>17.61</v>
      </c>
      <c r="J189" s="54">
        <v>17.559999999999999</v>
      </c>
      <c r="K189" s="54">
        <v>17.510000000000002</v>
      </c>
      <c r="L189" s="54">
        <v>17.52</v>
      </c>
      <c r="M189" s="54">
        <v>27.81</v>
      </c>
      <c r="N189" s="54">
        <v>40.89</v>
      </c>
      <c r="O189" s="54">
        <v>54.76</v>
      </c>
      <c r="P189" s="54">
        <v>68.62</v>
      </c>
      <c r="Q189" s="54">
        <v>83.34</v>
      </c>
      <c r="R189" s="54">
        <v>82.71</v>
      </c>
      <c r="S189" s="54">
        <v>82.75</v>
      </c>
      <c r="T189" s="54">
        <v>83.43</v>
      </c>
      <c r="U189" s="54">
        <v>83.36</v>
      </c>
      <c r="V189" s="54">
        <v>83.24</v>
      </c>
      <c r="W189" s="54">
        <v>82.57</v>
      </c>
      <c r="X189" s="54">
        <v>82.93</v>
      </c>
      <c r="Y189" s="54">
        <v>82.73</v>
      </c>
      <c r="Z189" s="54">
        <v>83.38</v>
      </c>
      <c r="AA189" s="54">
        <v>83.29</v>
      </c>
      <c r="AB189" s="54">
        <v>82.51</v>
      </c>
    </row>
    <row r="190" spans="2:28" ht="15.75" x14ac:dyDescent="0.3">
      <c r="B190" s="7" t="s">
        <v>148</v>
      </c>
      <c r="C190" s="7" t="s">
        <v>154</v>
      </c>
      <c r="D190" s="54"/>
      <c r="E190" s="54"/>
      <c r="F190" s="54"/>
      <c r="G190" s="54"/>
      <c r="H190" s="54">
        <v>119.35</v>
      </c>
      <c r="I190" s="54">
        <v>119.09</v>
      </c>
      <c r="J190" s="54">
        <v>119.84</v>
      </c>
      <c r="K190" s="54">
        <v>118.93</v>
      </c>
      <c r="L190" s="54">
        <v>119.26</v>
      </c>
      <c r="M190" s="54">
        <v>120.05</v>
      </c>
      <c r="N190" s="54">
        <v>119.52</v>
      </c>
      <c r="O190" s="54">
        <v>119.31</v>
      </c>
      <c r="P190" s="54">
        <v>119.43</v>
      </c>
      <c r="Q190" s="54">
        <v>119.1</v>
      </c>
      <c r="R190" s="54">
        <v>118.71</v>
      </c>
      <c r="S190" s="54">
        <v>119.46</v>
      </c>
      <c r="T190" s="54">
        <v>119.64</v>
      </c>
      <c r="U190" s="54">
        <v>119.21</v>
      </c>
      <c r="V190" s="54">
        <v>119.55</v>
      </c>
      <c r="W190" s="54">
        <v>119.55</v>
      </c>
      <c r="X190" s="54">
        <v>119.1</v>
      </c>
      <c r="Y190" s="54">
        <v>119.13</v>
      </c>
      <c r="Z190" s="54">
        <v>120.08</v>
      </c>
      <c r="AA190" s="54">
        <v>119.76</v>
      </c>
      <c r="AB190" s="54">
        <v>119.38</v>
      </c>
    </row>
    <row r="191" spans="2:28" ht="15.75" x14ac:dyDescent="0.3">
      <c r="B191" s="7" t="s">
        <v>148</v>
      </c>
      <c r="C191" s="7" t="s">
        <v>155</v>
      </c>
      <c r="D191" s="54"/>
      <c r="E191" s="54"/>
      <c r="F191" s="54"/>
      <c r="G191" s="54"/>
      <c r="H191" s="54"/>
      <c r="I191" s="54"/>
      <c r="J191" s="54"/>
      <c r="K191" s="54"/>
      <c r="L191" s="54"/>
      <c r="M191" s="54">
        <v>80.44</v>
      </c>
      <c r="N191" s="54">
        <v>155.27000000000001</v>
      </c>
      <c r="O191" s="54">
        <v>230.09</v>
      </c>
      <c r="P191" s="54">
        <v>266.22000000000003</v>
      </c>
      <c r="Q191" s="54">
        <v>266.08</v>
      </c>
      <c r="R191" s="54">
        <v>309.22000000000003</v>
      </c>
      <c r="S191" s="54">
        <v>352.25</v>
      </c>
      <c r="T191" s="54">
        <v>395.23</v>
      </c>
      <c r="U191" s="54">
        <v>481.37</v>
      </c>
      <c r="V191" s="54">
        <v>573.46</v>
      </c>
      <c r="W191" s="54">
        <v>718.69</v>
      </c>
      <c r="X191" s="54">
        <v>917.15</v>
      </c>
      <c r="Y191" s="54">
        <v>1072.5</v>
      </c>
      <c r="Z191" s="54">
        <v>1228.0999999999999</v>
      </c>
      <c r="AA191" s="54">
        <v>1383.32</v>
      </c>
      <c r="AB191" s="54">
        <v>1539.09</v>
      </c>
    </row>
    <row r="192" spans="2:28" ht="15.75" x14ac:dyDescent="0.3">
      <c r="B192" s="7" t="s">
        <v>148</v>
      </c>
      <c r="C192" s="7" t="s">
        <v>156</v>
      </c>
      <c r="D192" s="54"/>
      <c r="E192" s="54">
        <v>123.22</v>
      </c>
      <c r="F192" s="54">
        <v>123.53</v>
      </c>
      <c r="G192" s="54">
        <v>123.47</v>
      </c>
      <c r="H192" s="54">
        <v>123.62</v>
      </c>
      <c r="I192" s="54">
        <v>123.07</v>
      </c>
      <c r="J192" s="54">
        <v>124.99</v>
      </c>
      <c r="K192" s="54">
        <v>125.15</v>
      </c>
      <c r="L192" s="54">
        <v>125.37</v>
      </c>
      <c r="M192" s="54">
        <v>141.07</v>
      </c>
      <c r="N192" s="54">
        <v>142.91</v>
      </c>
      <c r="O192" s="54">
        <v>144.11000000000001</v>
      </c>
      <c r="P192" s="54">
        <v>143.62</v>
      </c>
      <c r="Q192" s="54">
        <v>144.26</v>
      </c>
      <c r="R192" s="54">
        <v>144.12</v>
      </c>
      <c r="S192" s="54">
        <v>143.75</v>
      </c>
      <c r="T192" s="54">
        <v>143.9</v>
      </c>
      <c r="U192" s="54">
        <v>143.81</v>
      </c>
      <c r="V192" s="54">
        <v>143.9</v>
      </c>
      <c r="W192" s="54">
        <v>144.28</v>
      </c>
      <c r="X192" s="54">
        <v>143.26</v>
      </c>
      <c r="Y192" s="54">
        <v>143.66</v>
      </c>
      <c r="Z192" s="54">
        <v>143.81</v>
      </c>
      <c r="AA192" s="54">
        <v>144.26</v>
      </c>
      <c r="AB192" s="54">
        <v>143.46</v>
      </c>
    </row>
    <row r="193" spans="2:28" ht="15.75" x14ac:dyDescent="0.3">
      <c r="B193" s="7" t="s">
        <v>148</v>
      </c>
      <c r="C193" s="7" t="s">
        <v>157</v>
      </c>
      <c r="D193" s="54"/>
      <c r="E193" s="54"/>
      <c r="F193" s="54"/>
      <c r="G193" s="54"/>
      <c r="H193" s="54"/>
      <c r="I193" s="54">
        <v>14.32</v>
      </c>
      <c r="J193" s="54">
        <v>28.85</v>
      </c>
      <c r="K193" s="54">
        <v>43.54</v>
      </c>
      <c r="L193" s="54">
        <v>57.37</v>
      </c>
      <c r="M193" s="54">
        <v>71.38</v>
      </c>
      <c r="N193" s="54">
        <v>86.75</v>
      </c>
      <c r="O193" s="54">
        <v>100.83</v>
      </c>
      <c r="P193" s="54">
        <v>115.12</v>
      </c>
      <c r="Q193" s="54">
        <v>130.29</v>
      </c>
      <c r="R193" s="54">
        <v>144.65</v>
      </c>
      <c r="S193" s="54">
        <v>143.82</v>
      </c>
      <c r="T193" s="54">
        <v>144.91</v>
      </c>
      <c r="U193" s="54">
        <v>143.93</v>
      </c>
      <c r="V193" s="54">
        <v>143.72999999999999</v>
      </c>
      <c r="W193" s="54">
        <v>144.11000000000001</v>
      </c>
      <c r="X193" s="54">
        <v>144.04</v>
      </c>
      <c r="Y193" s="54">
        <v>143.11000000000001</v>
      </c>
      <c r="Z193" s="54">
        <v>144.62</v>
      </c>
      <c r="AA193" s="54">
        <v>144.29</v>
      </c>
      <c r="AB193" s="54">
        <v>144.19999999999999</v>
      </c>
    </row>
    <row r="194" spans="2:28" ht="15.75" x14ac:dyDescent="0.3">
      <c r="B194" s="7" t="s">
        <v>148</v>
      </c>
      <c r="C194" s="7" t="s">
        <v>158</v>
      </c>
      <c r="D194" s="54">
        <v>33.74</v>
      </c>
      <c r="E194" s="54">
        <v>36.04</v>
      </c>
      <c r="F194" s="54">
        <v>35.869999999999997</v>
      </c>
      <c r="G194" s="54">
        <v>36.11</v>
      </c>
      <c r="H194" s="54">
        <v>36.14</v>
      </c>
      <c r="I194" s="54">
        <v>35.79</v>
      </c>
      <c r="J194" s="54">
        <v>35.82</v>
      </c>
      <c r="K194" s="54">
        <v>35.82</v>
      </c>
      <c r="L194" s="54">
        <v>36.14</v>
      </c>
      <c r="M194" s="54">
        <v>35.83</v>
      </c>
      <c r="N194" s="54">
        <v>36.020000000000003</v>
      </c>
      <c r="O194" s="54">
        <v>36.01</v>
      </c>
      <c r="P194" s="54">
        <v>35.83</v>
      </c>
      <c r="Q194" s="54">
        <v>35.69</v>
      </c>
      <c r="R194" s="54">
        <v>35.950000000000003</v>
      </c>
      <c r="S194" s="54">
        <v>35.840000000000003</v>
      </c>
      <c r="T194" s="54">
        <v>35.840000000000003</v>
      </c>
      <c r="U194" s="54">
        <v>35.880000000000003</v>
      </c>
      <c r="V194" s="54">
        <v>35.96</v>
      </c>
      <c r="W194" s="54">
        <v>36.03</v>
      </c>
      <c r="X194" s="54">
        <v>35.78</v>
      </c>
      <c r="Y194" s="54">
        <v>35.81</v>
      </c>
      <c r="Z194" s="54">
        <v>35.81</v>
      </c>
      <c r="AA194" s="54">
        <v>35.9</v>
      </c>
      <c r="AB194" s="54">
        <v>35.69</v>
      </c>
    </row>
    <row r="195" spans="2:28" ht="15.75" x14ac:dyDescent="0.3">
      <c r="B195" s="7" t="s">
        <v>148</v>
      </c>
      <c r="C195" s="7" t="s">
        <v>159</v>
      </c>
      <c r="D195" s="54"/>
      <c r="E195" s="54"/>
      <c r="F195" s="54"/>
      <c r="G195" s="54"/>
      <c r="H195" s="54"/>
      <c r="I195" s="54"/>
      <c r="J195" s="54">
        <v>67.75</v>
      </c>
      <c r="K195" s="54">
        <v>135.83000000000001</v>
      </c>
      <c r="L195" s="54">
        <v>203.49</v>
      </c>
      <c r="M195" s="54">
        <v>223.93</v>
      </c>
      <c r="N195" s="54">
        <v>222.89</v>
      </c>
      <c r="O195" s="54">
        <v>245.52</v>
      </c>
      <c r="P195" s="54">
        <v>242.66</v>
      </c>
      <c r="Q195" s="54">
        <v>266.06</v>
      </c>
      <c r="R195" s="54">
        <v>297.60000000000002</v>
      </c>
      <c r="S195" s="54">
        <v>318.31</v>
      </c>
      <c r="T195" s="54">
        <v>361.45</v>
      </c>
      <c r="U195" s="54">
        <v>449.53</v>
      </c>
      <c r="V195" s="54">
        <v>581.41</v>
      </c>
      <c r="W195" s="54">
        <v>757.23</v>
      </c>
      <c r="X195" s="54">
        <v>889.79</v>
      </c>
      <c r="Y195" s="54">
        <v>977.12</v>
      </c>
      <c r="Z195" s="54">
        <v>1019.03</v>
      </c>
      <c r="AA195" s="54">
        <v>1021.1</v>
      </c>
      <c r="AB195" s="54">
        <v>1021.15</v>
      </c>
    </row>
    <row r="196" spans="2:28" ht="15.75" x14ac:dyDescent="0.3">
      <c r="B196" s="7" t="s">
        <v>148</v>
      </c>
      <c r="C196" s="7" t="s">
        <v>160</v>
      </c>
      <c r="D196" s="54"/>
      <c r="E196" s="54"/>
      <c r="F196" s="54">
        <v>37.979999999999997</v>
      </c>
      <c r="G196" s="54">
        <v>43.68</v>
      </c>
      <c r="H196" s="54">
        <v>48.92</v>
      </c>
      <c r="I196" s="54">
        <v>54.14</v>
      </c>
      <c r="J196" s="54">
        <v>68.849999999999994</v>
      </c>
      <c r="K196" s="54">
        <v>83.53</v>
      </c>
      <c r="L196" s="54">
        <v>99.25</v>
      </c>
      <c r="M196" s="54">
        <v>278.27999999999997</v>
      </c>
      <c r="N196" s="54">
        <v>288.87</v>
      </c>
      <c r="O196" s="54">
        <v>299.67</v>
      </c>
      <c r="P196" s="54">
        <v>310.61</v>
      </c>
      <c r="Q196" s="54">
        <v>317.12</v>
      </c>
      <c r="R196" s="54">
        <v>316.01</v>
      </c>
      <c r="S196" s="54">
        <v>316.13</v>
      </c>
      <c r="T196" s="54">
        <v>319.41000000000003</v>
      </c>
      <c r="U196" s="54">
        <v>320.51</v>
      </c>
      <c r="V196" s="54">
        <v>323.85000000000002</v>
      </c>
      <c r="W196" s="54">
        <v>325.51</v>
      </c>
      <c r="X196" s="54">
        <v>325.99</v>
      </c>
      <c r="Y196" s="54">
        <v>326.32</v>
      </c>
      <c r="Z196" s="54">
        <v>328.46</v>
      </c>
      <c r="AA196" s="54">
        <v>331.59</v>
      </c>
      <c r="AB196" s="54">
        <v>332.69</v>
      </c>
    </row>
    <row r="197" spans="2:28" ht="15.75" x14ac:dyDescent="0.3">
      <c r="B197" s="7" t="s">
        <v>148</v>
      </c>
      <c r="C197" s="7" t="s">
        <v>161</v>
      </c>
      <c r="D197" s="54"/>
      <c r="E197" s="54"/>
      <c r="F197" s="54"/>
      <c r="G197" s="54">
        <v>1.1599999999999999</v>
      </c>
      <c r="H197" s="54">
        <v>1.1599999999999999</v>
      </c>
      <c r="I197" s="54">
        <v>1.1599999999999999</v>
      </c>
      <c r="J197" s="54">
        <v>1.1599999999999999</v>
      </c>
      <c r="K197" s="54">
        <v>1.1599999999999999</v>
      </c>
      <c r="L197" s="54">
        <v>1.1599999999999999</v>
      </c>
      <c r="M197" s="54">
        <v>1.1599999999999999</v>
      </c>
      <c r="N197" s="54">
        <v>1.1599999999999999</v>
      </c>
      <c r="O197" s="54">
        <v>1.1599999999999999</v>
      </c>
      <c r="P197" s="54">
        <v>1.1599999999999999</v>
      </c>
      <c r="Q197" s="54">
        <v>1.1599999999999999</v>
      </c>
      <c r="R197" s="54">
        <v>1.1599999999999999</v>
      </c>
      <c r="S197" s="54">
        <v>1.1599999999999999</v>
      </c>
      <c r="T197" s="54">
        <v>1.1599999999999999</v>
      </c>
      <c r="U197" s="54">
        <v>3.12</v>
      </c>
      <c r="V197" s="54">
        <v>3.11</v>
      </c>
      <c r="W197" s="54">
        <v>3.12</v>
      </c>
      <c r="X197" s="54">
        <v>3.09</v>
      </c>
      <c r="Y197" s="54">
        <v>3.1</v>
      </c>
      <c r="Z197" s="54">
        <v>3.13</v>
      </c>
      <c r="AA197" s="54">
        <v>3.12</v>
      </c>
      <c r="AB197" s="54">
        <v>3.13</v>
      </c>
    </row>
    <row r="198" spans="2:28" ht="15.75" x14ac:dyDescent="0.3">
      <c r="B198" s="7" t="s">
        <v>148</v>
      </c>
      <c r="C198" s="7" t="s">
        <v>163</v>
      </c>
      <c r="D198" s="54">
        <v>4.96</v>
      </c>
      <c r="E198" s="54">
        <v>2.5</v>
      </c>
      <c r="F198" s="54">
        <v>2.5</v>
      </c>
      <c r="G198" s="54">
        <v>2.48</v>
      </c>
      <c r="H198" s="54">
        <v>3.38</v>
      </c>
      <c r="I198" s="54">
        <v>3.39</v>
      </c>
      <c r="J198" s="54">
        <v>3.37</v>
      </c>
      <c r="K198" s="54">
        <v>8.98</v>
      </c>
      <c r="L198" s="54">
        <v>13.64</v>
      </c>
      <c r="M198" s="54">
        <v>13.67</v>
      </c>
      <c r="N198" s="54">
        <v>13.65</v>
      </c>
      <c r="O198" s="54">
        <v>13.61</v>
      </c>
      <c r="P198" s="54">
        <v>13.6</v>
      </c>
      <c r="Q198" s="54">
        <v>13.59</v>
      </c>
      <c r="R198" s="54">
        <v>13.64</v>
      </c>
      <c r="S198" s="54">
        <v>13.61</v>
      </c>
      <c r="T198" s="54">
        <v>13.65</v>
      </c>
      <c r="U198" s="54">
        <v>13.61</v>
      </c>
      <c r="V198" s="54">
        <v>13.58</v>
      </c>
      <c r="W198" s="54">
        <v>15.95</v>
      </c>
      <c r="X198" s="54">
        <v>15.85</v>
      </c>
      <c r="Y198" s="54">
        <v>15.89</v>
      </c>
      <c r="Z198" s="54">
        <v>15.94</v>
      </c>
      <c r="AA198" s="54">
        <v>15.93</v>
      </c>
      <c r="AB198" s="54">
        <v>15.92</v>
      </c>
    </row>
    <row r="199" spans="2:28" ht="15.75" x14ac:dyDescent="0.3">
      <c r="B199" s="7" t="s">
        <v>148</v>
      </c>
      <c r="C199" s="7" t="s">
        <v>164</v>
      </c>
      <c r="D199" s="54">
        <v>24.41</v>
      </c>
      <c r="E199" s="54">
        <v>13.5</v>
      </c>
      <c r="F199" s="54">
        <v>13.65</v>
      </c>
      <c r="G199" s="54">
        <v>13.42</v>
      </c>
      <c r="H199" s="54">
        <v>13.5</v>
      </c>
      <c r="I199" s="54">
        <v>13.61</v>
      </c>
      <c r="J199" s="54">
        <v>13.44</v>
      </c>
      <c r="K199" s="54">
        <v>13.45</v>
      </c>
      <c r="L199" s="54">
        <v>13.54</v>
      </c>
      <c r="M199" s="54">
        <v>13.63</v>
      </c>
      <c r="N199" s="54">
        <v>13.54</v>
      </c>
      <c r="O199" s="54">
        <v>13.58</v>
      </c>
      <c r="P199" s="54">
        <v>13.57</v>
      </c>
      <c r="Q199" s="54">
        <v>13.5</v>
      </c>
      <c r="R199" s="54">
        <v>13.48</v>
      </c>
      <c r="S199" s="54">
        <v>13.52</v>
      </c>
      <c r="T199" s="54">
        <v>15.39</v>
      </c>
      <c r="U199" s="54">
        <v>15.36</v>
      </c>
      <c r="V199" s="54">
        <v>15.48</v>
      </c>
      <c r="W199" s="54">
        <v>15.45</v>
      </c>
      <c r="X199" s="54">
        <v>15.33</v>
      </c>
      <c r="Y199" s="54">
        <v>15.49</v>
      </c>
      <c r="Z199" s="54">
        <v>15.43</v>
      </c>
      <c r="AA199" s="54">
        <v>15.42</v>
      </c>
      <c r="AB199" s="54">
        <v>15.49</v>
      </c>
    </row>
    <row r="200" spans="2:28" ht="15.75" x14ac:dyDescent="0.3">
      <c r="B200" s="7" t="s">
        <v>148</v>
      </c>
      <c r="C200" s="7" t="s">
        <v>165</v>
      </c>
      <c r="D200" s="54"/>
      <c r="E200" s="54">
        <v>2.73</v>
      </c>
      <c r="F200" s="54">
        <v>9.27</v>
      </c>
      <c r="G200" s="54">
        <v>9.26</v>
      </c>
      <c r="H200" s="54">
        <v>279.73</v>
      </c>
      <c r="I200" s="54">
        <v>398.86</v>
      </c>
      <c r="J200" s="54">
        <v>540.63</v>
      </c>
      <c r="K200" s="54">
        <v>683.13</v>
      </c>
      <c r="L200" s="54">
        <v>827.4</v>
      </c>
      <c r="M200" s="54">
        <v>990.05</v>
      </c>
      <c r="N200" s="54">
        <v>1090.8599999999999</v>
      </c>
      <c r="O200" s="54">
        <v>1189.6099999999999</v>
      </c>
      <c r="P200" s="54">
        <v>1288.99</v>
      </c>
      <c r="Q200" s="54">
        <v>1389.05</v>
      </c>
      <c r="R200" s="54">
        <v>1444.81</v>
      </c>
      <c r="S200" s="54">
        <v>1505.84</v>
      </c>
      <c r="T200" s="54">
        <v>1559.65</v>
      </c>
      <c r="U200" s="54">
        <v>1627.71</v>
      </c>
      <c r="V200" s="54">
        <v>1680.72</v>
      </c>
      <c r="W200" s="54">
        <v>1752.65</v>
      </c>
      <c r="X200" s="54">
        <v>1829.61</v>
      </c>
      <c r="Y200" s="54">
        <v>1874.68</v>
      </c>
      <c r="Z200" s="54">
        <v>1923.84</v>
      </c>
      <c r="AA200" s="54">
        <v>1967.53</v>
      </c>
      <c r="AB200" s="54">
        <v>1960.95</v>
      </c>
    </row>
    <row r="201" spans="2:28" ht="15.75" x14ac:dyDescent="0.3">
      <c r="B201" s="7" t="s">
        <v>148</v>
      </c>
      <c r="C201" s="7" t="s">
        <v>166</v>
      </c>
      <c r="D201" s="54"/>
      <c r="E201" s="54">
        <v>17.89</v>
      </c>
      <c r="F201" s="54">
        <v>109.87</v>
      </c>
      <c r="G201" s="54">
        <v>227.93</v>
      </c>
      <c r="H201" s="54">
        <v>323.83</v>
      </c>
      <c r="I201" s="54">
        <v>424.49</v>
      </c>
      <c r="J201" s="54">
        <v>471.36</v>
      </c>
      <c r="K201" s="54">
        <v>521.11</v>
      </c>
      <c r="L201" s="54">
        <v>645.41999999999996</v>
      </c>
      <c r="M201" s="54">
        <v>774.02</v>
      </c>
      <c r="N201" s="54">
        <v>900.14</v>
      </c>
      <c r="O201" s="54">
        <v>897.43</v>
      </c>
      <c r="P201" s="54">
        <v>901.63</v>
      </c>
      <c r="Q201" s="54">
        <v>898.86</v>
      </c>
      <c r="R201" s="54">
        <v>899.19</v>
      </c>
      <c r="S201" s="54">
        <v>898.88</v>
      </c>
      <c r="T201" s="54">
        <v>899.75</v>
      </c>
      <c r="U201" s="54">
        <v>902.43</v>
      </c>
      <c r="V201" s="54">
        <v>895.97</v>
      </c>
      <c r="W201" s="54">
        <v>901.59</v>
      </c>
      <c r="X201" s="54">
        <v>900.56</v>
      </c>
      <c r="Y201" s="54">
        <v>902.5</v>
      </c>
      <c r="Z201" s="54">
        <v>901.01</v>
      </c>
      <c r="AA201" s="54">
        <v>902.36</v>
      </c>
      <c r="AB201" s="54">
        <v>899.87</v>
      </c>
    </row>
    <row r="202" spans="2:28" ht="15.75" x14ac:dyDescent="0.3">
      <c r="B202" s="7" t="s">
        <v>148</v>
      </c>
      <c r="C202" s="7" t="s">
        <v>167</v>
      </c>
      <c r="D202" s="54"/>
      <c r="E202" s="54">
        <v>10.73</v>
      </c>
      <c r="F202" s="54">
        <v>10.69</v>
      </c>
      <c r="G202" s="54">
        <v>10.68</v>
      </c>
      <c r="H202" s="54">
        <v>10.62</v>
      </c>
      <c r="I202" s="54">
        <v>10.66</v>
      </c>
      <c r="J202" s="54">
        <v>10.64</v>
      </c>
      <c r="K202" s="54">
        <v>10.63</v>
      </c>
      <c r="L202" s="54">
        <v>10.63</v>
      </c>
      <c r="M202" s="54">
        <v>10.64</v>
      </c>
      <c r="N202" s="54">
        <v>10.65</v>
      </c>
      <c r="O202" s="54">
        <v>10.66</v>
      </c>
      <c r="P202" s="54">
        <v>10.65</v>
      </c>
      <c r="Q202" s="54">
        <v>10.67</v>
      </c>
      <c r="R202" s="54">
        <v>10.61</v>
      </c>
      <c r="S202" s="54">
        <v>10.68</v>
      </c>
      <c r="T202" s="54">
        <v>10.7</v>
      </c>
      <c r="U202" s="54">
        <v>10.63</v>
      </c>
      <c r="V202" s="54">
        <v>10.63</v>
      </c>
      <c r="W202" s="54">
        <v>10.62</v>
      </c>
      <c r="X202" s="54">
        <v>10.7</v>
      </c>
      <c r="Y202" s="54">
        <v>10.63</v>
      </c>
      <c r="Z202" s="54">
        <v>10.69</v>
      </c>
      <c r="AA202" s="54">
        <v>10.64</v>
      </c>
      <c r="AB202" s="54">
        <v>10.73</v>
      </c>
    </row>
    <row r="203" spans="2:28" ht="15.75" x14ac:dyDescent="0.3">
      <c r="B203" s="7" t="s">
        <v>148</v>
      </c>
      <c r="C203" s="7" t="s">
        <v>168</v>
      </c>
      <c r="D203" s="54"/>
      <c r="E203" s="54">
        <v>158.02000000000001</v>
      </c>
      <c r="F203" s="54">
        <v>158.65</v>
      </c>
      <c r="G203" s="54">
        <v>238.38</v>
      </c>
      <c r="H203" s="54">
        <v>237.41</v>
      </c>
      <c r="I203" s="54">
        <v>242.09</v>
      </c>
      <c r="J203" s="54">
        <v>241.99</v>
      </c>
      <c r="K203" s="54">
        <v>241.48</v>
      </c>
      <c r="L203" s="54">
        <v>244.01</v>
      </c>
      <c r="M203" s="54">
        <v>243.6</v>
      </c>
      <c r="N203" s="54">
        <v>243.67</v>
      </c>
      <c r="O203" s="54">
        <v>343.94</v>
      </c>
      <c r="P203" s="54">
        <v>343.29</v>
      </c>
      <c r="Q203" s="54">
        <v>342.3</v>
      </c>
      <c r="R203" s="54">
        <v>344.48</v>
      </c>
      <c r="S203" s="54">
        <v>342.79</v>
      </c>
      <c r="T203" s="54">
        <v>342.46</v>
      </c>
      <c r="U203" s="54">
        <v>342.11</v>
      </c>
      <c r="V203" s="54">
        <v>345.01</v>
      </c>
      <c r="W203" s="54">
        <v>344.13</v>
      </c>
      <c r="X203" s="54">
        <v>344.22</v>
      </c>
      <c r="Y203" s="54">
        <v>342.83</v>
      </c>
      <c r="Z203" s="54">
        <v>343.56</v>
      </c>
      <c r="AA203" s="54">
        <v>343.19</v>
      </c>
      <c r="AB203" s="54">
        <v>342.93</v>
      </c>
    </row>
    <row r="204" spans="2:28" ht="15.75" x14ac:dyDescent="0.3">
      <c r="B204" s="7" t="s">
        <v>148</v>
      </c>
      <c r="C204" s="7" t="s">
        <v>169</v>
      </c>
      <c r="D204" s="54"/>
      <c r="E204" s="54">
        <v>158.25</v>
      </c>
      <c r="F204" s="54">
        <v>173.86</v>
      </c>
      <c r="G204" s="54">
        <v>173.57</v>
      </c>
      <c r="H204" s="54">
        <v>173.89</v>
      </c>
      <c r="I204" s="54">
        <v>173.53</v>
      </c>
      <c r="J204" s="54">
        <v>173.63</v>
      </c>
      <c r="K204" s="54">
        <v>173.65</v>
      </c>
      <c r="L204" s="54">
        <v>173.65</v>
      </c>
      <c r="M204" s="54">
        <v>173.62</v>
      </c>
      <c r="N204" s="54">
        <v>173.62</v>
      </c>
      <c r="O204" s="54">
        <v>173.69</v>
      </c>
      <c r="P204" s="54">
        <v>173.23</v>
      </c>
      <c r="Q204" s="54">
        <v>173.55</v>
      </c>
      <c r="R204" s="54">
        <v>173.17</v>
      </c>
      <c r="S204" s="54">
        <v>173.5</v>
      </c>
      <c r="T204" s="54">
        <v>173.46</v>
      </c>
      <c r="U204" s="54">
        <v>173.19</v>
      </c>
      <c r="V204" s="54">
        <v>173.07</v>
      </c>
      <c r="W204" s="54">
        <v>173.52</v>
      </c>
      <c r="X204" s="54">
        <v>173.8</v>
      </c>
      <c r="Y204" s="54">
        <v>173.52</v>
      </c>
      <c r="Z204" s="54">
        <v>173.24</v>
      </c>
      <c r="AA204" s="54">
        <v>174</v>
      </c>
      <c r="AB204" s="54">
        <v>173.47</v>
      </c>
    </row>
    <row r="205" spans="2:28" ht="15.75" x14ac:dyDescent="0.3">
      <c r="B205" s="7" t="s">
        <v>148</v>
      </c>
      <c r="C205" s="7" t="s">
        <v>172</v>
      </c>
      <c r="D205" s="54">
        <v>63.78</v>
      </c>
      <c r="E205" s="54">
        <v>32.020000000000003</v>
      </c>
      <c r="F205" s="54">
        <v>32.049999999999997</v>
      </c>
      <c r="G205" s="54">
        <v>31.75</v>
      </c>
      <c r="H205" s="54">
        <v>31.96</v>
      </c>
      <c r="I205" s="54">
        <v>31.7</v>
      </c>
      <c r="J205" s="54">
        <v>32.01</v>
      </c>
      <c r="K205" s="54">
        <v>31.58</v>
      </c>
      <c r="L205" s="54">
        <v>31.61</v>
      </c>
      <c r="M205" s="54">
        <v>33.729999999999997</v>
      </c>
      <c r="N205" s="54">
        <v>33.78</v>
      </c>
      <c r="O205" s="54">
        <v>33.75</v>
      </c>
      <c r="P205" s="54">
        <v>33.83</v>
      </c>
      <c r="Q205" s="54">
        <v>33.99</v>
      </c>
      <c r="R205" s="54">
        <v>39.03</v>
      </c>
      <c r="S205" s="54">
        <v>39.35</v>
      </c>
      <c r="T205" s="54">
        <v>39.03</v>
      </c>
      <c r="U205" s="54">
        <v>39.270000000000003</v>
      </c>
      <c r="V205" s="54">
        <v>38.909999999999997</v>
      </c>
      <c r="W205" s="54">
        <v>39.29</v>
      </c>
      <c r="X205" s="54">
        <v>38.92</v>
      </c>
      <c r="Y205" s="54">
        <v>39.4</v>
      </c>
      <c r="Z205" s="54">
        <v>39.049999999999997</v>
      </c>
      <c r="AA205" s="54">
        <v>39.43</v>
      </c>
      <c r="AB205" s="54">
        <v>39.36</v>
      </c>
    </row>
    <row r="206" spans="2:28" ht="15.75" x14ac:dyDescent="0.3">
      <c r="B206" s="7" t="s">
        <v>148</v>
      </c>
      <c r="C206" s="7" t="s">
        <v>174</v>
      </c>
      <c r="D206" s="54"/>
      <c r="E206" s="54"/>
      <c r="F206" s="54">
        <v>83.19</v>
      </c>
      <c r="G206" s="54">
        <v>126.39</v>
      </c>
      <c r="H206" s="54">
        <v>389.91</v>
      </c>
      <c r="I206" s="54">
        <v>412.3</v>
      </c>
      <c r="J206" s="54">
        <v>450.71</v>
      </c>
      <c r="K206" s="54">
        <v>449.86</v>
      </c>
      <c r="L206" s="54">
        <v>450.55</v>
      </c>
      <c r="M206" s="54">
        <v>465.16</v>
      </c>
      <c r="N206" s="54">
        <v>773.22</v>
      </c>
      <c r="O206" s="54">
        <v>774.97</v>
      </c>
      <c r="P206" s="54">
        <v>772.86</v>
      </c>
      <c r="Q206" s="54">
        <v>768.39</v>
      </c>
      <c r="R206" s="54">
        <v>939.19</v>
      </c>
      <c r="S206" s="54">
        <v>936.83</v>
      </c>
      <c r="T206" s="54">
        <v>977.31</v>
      </c>
      <c r="U206" s="54">
        <v>1015.33</v>
      </c>
      <c r="V206" s="54">
        <v>1049.76</v>
      </c>
      <c r="W206" s="54">
        <v>1089.78</v>
      </c>
      <c r="X206" s="54">
        <v>1094.26</v>
      </c>
      <c r="Y206" s="54">
        <v>1088.51</v>
      </c>
      <c r="Z206" s="54">
        <v>1091.77</v>
      </c>
      <c r="AA206" s="54">
        <v>1088.67</v>
      </c>
      <c r="AB206" s="54">
        <v>1093.56</v>
      </c>
    </row>
    <row r="207" spans="2:28" ht="15.75" x14ac:dyDescent="0.3">
      <c r="B207" s="7" t="s">
        <v>148</v>
      </c>
      <c r="C207" s="7" t="s">
        <v>175</v>
      </c>
      <c r="D207" s="54">
        <v>35.15</v>
      </c>
      <c r="E207" s="54">
        <v>17.579999999999998</v>
      </c>
      <c r="F207" s="54">
        <v>17.55</v>
      </c>
      <c r="G207" s="54">
        <v>17.47</v>
      </c>
      <c r="H207" s="54">
        <v>41.02</v>
      </c>
      <c r="I207" s="54">
        <v>69.09</v>
      </c>
      <c r="J207" s="54">
        <v>97.12</v>
      </c>
      <c r="K207" s="54">
        <v>125.14</v>
      </c>
      <c r="L207" s="54">
        <v>155.66999999999999</v>
      </c>
      <c r="M207" s="54">
        <v>155.94999999999999</v>
      </c>
      <c r="N207" s="54">
        <v>155.06</v>
      </c>
      <c r="O207" s="54">
        <v>155.24</v>
      </c>
      <c r="P207" s="54">
        <v>154.81</v>
      </c>
      <c r="Q207" s="54">
        <v>154.80000000000001</v>
      </c>
      <c r="R207" s="54">
        <v>168.57</v>
      </c>
      <c r="S207" s="54">
        <v>185.03</v>
      </c>
      <c r="T207" s="54">
        <v>197.76</v>
      </c>
      <c r="U207" s="54">
        <v>211.77</v>
      </c>
      <c r="V207" s="54">
        <v>226.45</v>
      </c>
      <c r="W207" s="54">
        <v>226.57</v>
      </c>
      <c r="X207" s="54">
        <v>226.59</v>
      </c>
      <c r="Y207" s="54">
        <v>226.74</v>
      </c>
      <c r="Z207" s="54">
        <v>228.68</v>
      </c>
      <c r="AA207" s="54">
        <v>228.22</v>
      </c>
      <c r="AB207" s="54">
        <v>225.5</v>
      </c>
    </row>
    <row r="208" spans="2:28" ht="15.75" x14ac:dyDescent="0.3">
      <c r="B208" s="36"/>
      <c r="C208" s="36"/>
      <c r="D208" s="258"/>
      <c r="E208" s="258"/>
      <c r="F208" s="258"/>
      <c r="G208" s="258"/>
      <c r="H208" s="258"/>
      <c r="I208" s="258"/>
      <c r="J208" s="258"/>
      <c r="K208" s="258"/>
      <c r="L208" s="258"/>
      <c r="M208" s="258"/>
      <c r="N208" s="258"/>
      <c r="O208" s="258"/>
      <c r="P208" s="258"/>
      <c r="Q208" s="258"/>
      <c r="R208" s="258"/>
      <c r="S208" s="258"/>
      <c r="T208" s="258"/>
      <c r="U208" s="258"/>
      <c r="V208" s="258"/>
      <c r="W208" s="258"/>
      <c r="X208" s="258"/>
      <c r="Y208" s="258"/>
      <c r="Z208" s="258"/>
      <c r="AA208" s="258"/>
      <c r="AB208" s="258"/>
    </row>
    <row r="210" spans="2:28" ht="18" x14ac:dyDescent="0.25">
      <c r="B210" s="12" t="s">
        <v>189</v>
      </c>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2:28" x14ac:dyDescent="0.25">
      <c r="B211" s="58" t="s">
        <v>186</v>
      </c>
    </row>
    <row r="212" spans="2:28" ht="15.75" x14ac:dyDescent="0.3">
      <c r="B212" s="30" t="s">
        <v>145</v>
      </c>
      <c r="C212" s="30" t="s">
        <v>152</v>
      </c>
      <c r="D212" s="13">
        <v>2026</v>
      </c>
      <c r="E212" s="13">
        <v>2027</v>
      </c>
      <c r="F212" s="13">
        <v>2028</v>
      </c>
      <c r="G212" s="13">
        <v>2029</v>
      </c>
      <c r="H212" s="13">
        <v>2030</v>
      </c>
      <c r="I212" s="13">
        <v>2031</v>
      </c>
      <c r="J212" s="13">
        <v>2032</v>
      </c>
      <c r="K212" s="13">
        <v>2033</v>
      </c>
      <c r="L212" s="13">
        <v>2034</v>
      </c>
      <c r="M212" s="13">
        <v>2035</v>
      </c>
      <c r="N212" s="13">
        <v>2036</v>
      </c>
      <c r="O212" s="13">
        <v>2037</v>
      </c>
      <c r="P212" s="13">
        <v>2038</v>
      </c>
      <c r="Q212" s="13">
        <v>2039</v>
      </c>
      <c r="R212" s="13">
        <v>2040</v>
      </c>
      <c r="S212" s="13">
        <v>2041</v>
      </c>
      <c r="T212" s="13">
        <v>2042</v>
      </c>
      <c r="U212" s="13">
        <v>2043</v>
      </c>
      <c r="V212" s="13">
        <v>2044</v>
      </c>
      <c r="W212" s="13">
        <v>2045</v>
      </c>
      <c r="X212" s="13">
        <v>2046</v>
      </c>
      <c r="Y212" s="13">
        <v>2047</v>
      </c>
      <c r="Z212" s="13">
        <v>2048</v>
      </c>
      <c r="AA212" s="13">
        <v>2049</v>
      </c>
      <c r="AB212" s="13">
        <v>2050</v>
      </c>
    </row>
    <row r="213" spans="2:28" ht="15.75" x14ac:dyDescent="0.3">
      <c r="B213" s="7" t="s">
        <v>146</v>
      </c>
      <c r="C213" s="7" t="s">
        <v>156</v>
      </c>
      <c r="D213" s="54"/>
      <c r="E213" s="54">
        <v>382630.16</v>
      </c>
      <c r="F213" s="54">
        <v>383729.15500000003</v>
      </c>
      <c r="G213" s="54">
        <v>382662.33500000002</v>
      </c>
      <c r="H213" s="54">
        <v>382630.36</v>
      </c>
      <c r="I213" s="54">
        <v>382640.76500000001</v>
      </c>
      <c r="J213" s="54">
        <v>395841.58500000002</v>
      </c>
      <c r="K213" s="54">
        <v>394746.33500000002</v>
      </c>
      <c r="L213" s="54">
        <v>394720.625</v>
      </c>
      <c r="M213" s="54">
        <v>394737.23499999999</v>
      </c>
      <c r="N213" s="54">
        <v>408556.36499999999</v>
      </c>
      <c r="O213" s="54">
        <v>919958</v>
      </c>
      <c r="P213" s="54">
        <v>919904.65</v>
      </c>
      <c r="Q213" s="54">
        <v>919951.86</v>
      </c>
      <c r="R213" s="54">
        <v>922484.01</v>
      </c>
      <c r="S213" s="54">
        <v>919911.81499999994</v>
      </c>
      <c r="T213" s="54">
        <v>919918.43</v>
      </c>
      <c r="U213" s="54">
        <v>919943.125</v>
      </c>
      <c r="V213" s="54">
        <v>922450.51500000001</v>
      </c>
      <c r="W213" s="54">
        <v>919951.56499999994</v>
      </c>
      <c r="X213" s="54">
        <v>919914.97</v>
      </c>
      <c r="Y213" s="54">
        <v>919935.21499999997</v>
      </c>
      <c r="Z213" s="54">
        <v>922432.32</v>
      </c>
      <c r="AA213" s="54">
        <v>919932.32499999995</v>
      </c>
      <c r="AB213" s="54">
        <v>919911.94499999995</v>
      </c>
    </row>
    <row r="214" spans="2:28" ht="15.75" x14ac:dyDescent="0.3">
      <c r="B214" s="7" t="s">
        <v>146</v>
      </c>
      <c r="C214" s="7" t="s">
        <v>157</v>
      </c>
      <c r="D214" s="54"/>
      <c r="E214" s="54"/>
      <c r="F214" s="54"/>
      <c r="G214" s="54"/>
      <c r="H214" s="54"/>
      <c r="I214" s="54"/>
      <c r="J214" s="54"/>
      <c r="K214" s="54"/>
      <c r="L214" s="54"/>
      <c r="M214" s="54"/>
      <c r="N214" s="54"/>
      <c r="O214" s="54"/>
      <c r="P214" s="54"/>
      <c r="Q214" s="54"/>
      <c r="R214" s="54">
        <v>91361.82</v>
      </c>
      <c r="S214" s="54">
        <v>182201.55</v>
      </c>
      <c r="T214" s="54">
        <v>273332.79499999998</v>
      </c>
      <c r="U214" s="54">
        <v>364405.19</v>
      </c>
      <c r="V214" s="54">
        <v>456777.72499999998</v>
      </c>
      <c r="W214" s="54">
        <v>455511.96</v>
      </c>
      <c r="X214" s="54">
        <v>455519.12</v>
      </c>
      <c r="Y214" s="54">
        <v>455517.07500000001</v>
      </c>
      <c r="Z214" s="54">
        <v>456786.62</v>
      </c>
      <c r="AA214" s="54">
        <v>455521.38500000001</v>
      </c>
      <c r="AB214" s="54">
        <v>455492.995</v>
      </c>
    </row>
    <row r="215" spans="2:28" ht="15.75" x14ac:dyDescent="0.3">
      <c r="B215" s="7" t="s">
        <v>146</v>
      </c>
      <c r="C215" s="7" t="s">
        <v>160</v>
      </c>
      <c r="D215" s="54"/>
      <c r="E215" s="54"/>
      <c r="F215" s="54">
        <v>172736.52</v>
      </c>
      <c r="G215" s="54">
        <v>172193.565</v>
      </c>
      <c r="H215" s="54">
        <v>172192.61499999999</v>
      </c>
      <c r="I215" s="54">
        <v>172187.36</v>
      </c>
      <c r="J215" s="54">
        <v>172737.69500000001</v>
      </c>
      <c r="K215" s="54">
        <v>172188.45499999999</v>
      </c>
      <c r="L215" s="54">
        <v>172181.27</v>
      </c>
      <c r="M215" s="54">
        <v>937454.29</v>
      </c>
      <c r="N215" s="54">
        <v>940488.68</v>
      </c>
      <c r="O215" s="54">
        <v>937436.14500000002</v>
      </c>
      <c r="P215" s="54">
        <v>937463.15500000003</v>
      </c>
      <c r="Q215" s="54">
        <v>978005.27500000002</v>
      </c>
      <c r="R215" s="54">
        <v>1021784.43</v>
      </c>
      <c r="S215" s="54">
        <v>1059088.0449999999</v>
      </c>
      <c r="T215" s="54">
        <v>1099735.9350000001</v>
      </c>
      <c r="U215" s="54">
        <v>1140194.085</v>
      </c>
      <c r="V215" s="54">
        <v>1184517.9450000001</v>
      </c>
      <c r="W215" s="54">
        <v>1261918.9550000001</v>
      </c>
      <c r="X215" s="54">
        <v>1343052.9450000001</v>
      </c>
      <c r="Y215" s="54">
        <v>1424138.0549999999</v>
      </c>
      <c r="Z215" s="54">
        <v>1509945.6850000001</v>
      </c>
      <c r="AA215" s="54">
        <v>1545790.175</v>
      </c>
      <c r="AB215" s="54">
        <v>1545816.01</v>
      </c>
    </row>
    <row r="216" spans="2:28" ht="15.75" x14ac:dyDescent="0.3">
      <c r="B216" s="7" t="s">
        <v>146</v>
      </c>
      <c r="C216" s="7" t="s">
        <v>161</v>
      </c>
      <c r="D216" s="54"/>
      <c r="E216" s="54"/>
      <c r="F216" s="54"/>
      <c r="G216" s="54">
        <v>7280.86</v>
      </c>
      <c r="H216" s="54">
        <v>7281.16</v>
      </c>
      <c r="I216" s="54">
        <v>7281.18</v>
      </c>
      <c r="J216" s="54">
        <v>7302.89</v>
      </c>
      <c r="K216" s="54">
        <v>7280.7650000000003</v>
      </c>
      <c r="L216" s="54">
        <v>7280.9549999999999</v>
      </c>
      <c r="M216" s="54">
        <v>7280.375</v>
      </c>
      <c r="N216" s="54">
        <v>7302.08</v>
      </c>
      <c r="O216" s="54">
        <v>7280.87</v>
      </c>
      <c r="P216" s="54">
        <v>7281</v>
      </c>
      <c r="Q216" s="54">
        <v>7281.2349999999997</v>
      </c>
      <c r="R216" s="54">
        <v>7301.88</v>
      </c>
      <c r="S216" s="54">
        <v>7280.89</v>
      </c>
      <c r="T216" s="54">
        <v>7280.98</v>
      </c>
      <c r="U216" s="54">
        <v>19578.93</v>
      </c>
      <c r="V216" s="54">
        <v>19636.965</v>
      </c>
      <c r="W216" s="54">
        <v>19579.64</v>
      </c>
      <c r="X216" s="54">
        <v>19579.23</v>
      </c>
      <c r="Y216" s="54">
        <v>19579.845000000001</v>
      </c>
      <c r="Z216" s="54">
        <v>19637.43</v>
      </c>
      <c r="AA216" s="54">
        <v>19579.18</v>
      </c>
      <c r="AB216" s="54">
        <v>19579.439999999999</v>
      </c>
    </row>
    <row r="217" spans="2:28" ht="15.75" x14ac:dyDescent="0.3">
      <c r="B217" s="7" t="s">
        <v>146</v>
      </c>
      <c r="C217" s="7" t="s">
        <v>163</v>
      </c>
      <c r="D217" s="54">
        <v>23668.05</v>
      </c>
      <c r="E217" s="54">
        <v>15644.795</v>
      </c>
      <c r="F217" s="54">
        <v>15691.355</v>
      </c>
      <c r="G217" s="54">
        <v>15644.334999999999</v>
      </c>
      <c r="H217" s="54">
        <v>21253.279999999999</v>
      </c>
      <c r="I217" s="54">
        <v>21252.505000000001</v>
      </c>
      <c r="J217" s="54">
        <v>21315.224999999999</v>
      </c>
      <c r="K217" s="54">
        <v>56475.89</v>
      </c>
      <c r="L217" s="54">
        <v>85601.76</v>
      </c>
      <c r="M217" s="54">
        <v>85600.695000000007</v>
      </c>
      <c r="N217" s="54">
        <v>85851.89</v>
      </c>
      <c r="O217" s="54">
        <v>85601.31</v>
      </c>
      <c r="P217" s="54">
        <v>85598.535000000003</v>
      </c>
      <c r="Q217" s="54">
        <v>85599.195000000007</v>
      </c>
      <c r="R217" s="54">
        <v>85849.63</v>
      </c>
      <c r="S217" s="54">
        <v>85600.024999999994</v>
      </c>
      <c r="T217" s="54">
        <v>85597.264999999999</v>
      </c>
      <c r="U217" s="54">
        <v>85600.785000000003</v>
      </c>
      <c r="V217" s="54">
        <v>85851.755000000005</v>
      </c>
      <c r="W217" s="54">
        <v>100159.24</v>
      </c>
      <c r="X217" s="54">
        <v>100163.54</v>
      </c>
      <c r="Y217" s="54">
        <v>100161.685</v>
      </c>
      <c r="Z217" s="54">
        <v>100454.64</v>
      </c>
      <c r="AA217" s="54">
        <v>100158.1</v>
      </c>
      <c r="AB217" s="54">
        <v>100163.61500000001</v>
      </c>
    </row>
    <row r="218" spans="2:28" ht="15.75" x14ac:dyDescent="0.3">
      <c r="B218" s="7" t="s">
        <v>146</v>
      </c>
      <c r="C218" s="7" t="s">
        <v>164</v>
      </c>
      <c r="D218" s="54">
        <v>76307.804999999993</v>
      </c>
      <c r="E218" s="54">
        <v>49744.915000000001</v>
      </c>
      <c r="F218" s="54">
        <v>49868.165000000001</v>
      </c>
      <c r="G218" s="54">
        <v>49738.894999999997</v>
      </c>
      <c r="H218" s="54">
        <v>49746.33</v>
      </c>
      <c r="I218" s="54">
        <v>49742.82</v>
      </c>
      <c r="J218" s="54">
        <v>49864.305</v>
      </c>
      <c r="K218" s="54">
        <v>49741.01</v>
      </c>
      <c r="L218" s="54">
        <v>49742.095000000001</v>
      </c>
      <c r="M218" s="54">
        <v>49740.53</v>
      </c>
      <c r="N218" s="54">
        <v>49864.915000000001</v>
      </c>
      <c r="O218" s="54">
        <v>49740.665000000001</v>
      </c>
      <c r="P218" s="54">
        <v>49740.14</v>
      </c>
      <c r="Q218" s="54">
        <v>49743.26</v>
      </c>
      <c r="R218" s="54">
        <v>49863.294999999998</v>
      </c>
      <c r="S218" s="54">
        <v>49744.05</v>
      </c>
      <c r="T218" s="54">
        <v>68039.244999999995</v>
      </c>
      <c r="U218" s="54">
        <v>68041.994999999995</v>
      </c>
      <c r="V218" s="54">
        <v>68220.804999999993</v>
      </c>
      <c r="W218" s="54">
        <v>68042.55</v>
      </c>
      <c r="X218" s="54">
        <v>68045.25</v>
      </c>
      <c r="Y218" s="54">
        <v>68045.684999999998</v>
      </c>
      <c r="Z218" s="54">
        <v>68214.315000000002</v>
      </c>
      <c r="AA218" s="54">
        <v>68042.89</v>
      </c>
      <c r="AB218" s="54">
        <v>68043.69</v>
      </c>
    </row>
    <row r="219" spans="2:28" ht="15.75" x14ac:dyDescent="0.3">
      <c r="B219" s="7" t="s">
        <v>146</v>
      </c>
      <c r="C219" s="7" t="s">
        <v>165</v>
      </c>
      <c r="D219" s="54"/>
      <c r="E219" s="54">
        <v>17119.895</v>
      </c>
      <c r="F219" s="54">
        <v>58319.91</v>
      </c>
      <c r="G219" s="54">
        <v>58152.22</v>
      </c>
      <c r="H219" s="54">
        <v>58150.915000000001</v>
      </c>
      <c r="I219" s="54">
        <v>58150.754999999997</v>
      </c>
      <c r="J219" s="54">
        <v>58319.195</v>
      </c>
      <c r="K219" s="54">
        <v>58149.205000000002</v>
      </c>
      <c r="L219" s="54">
        <v>58148.33</v>
      </c>
      <c r="M219" s="54">
        <v>58148.73</v>
      </c>
      <c r="N219" s="54">
        <v>58318.65</v>
      </c>
      <c r="O219" s="54">
        <v>58149.845000000001</v>
      </c>
      <c r="P219" s="54">
        <v>58148.375</v>
      </c>
      <c r="Q219" s="54">
        <v>62279.49</v>
      </c>
      <c r="R219" s="54">
        <v>427911.70500000002</v>
      </c>
      <c r="S219" s="54">
        <v>808606.005</v>
      </c>
      <c r="T219" s="54">
        <v>1173123.405</v>
      </c>
      <c r="U219" s="54">
        <v>1537402.22</v>
      </c>
      <c r="V219" s="54">
        <v>1929460.0049999999</v>
      </c>
      <c r="W219" s="54">
        <v>2015189.0649999999</v>
      </c>
      <c r="X219" s="54">
        <v>2125687.5649999999</v>
      </c>
      <c r="Y219" s="54">
        <v>2216790.1549999998</v>
      </c>
      <c r="Z219" s="54">
        <v>2314396.0150000001</v>
      </c>
      <c r="AA219" s="54">
        <v>2398972.0649999999</v>
      </c>
      <c r="AB219" s="54">
        <v>2490007.39</v>
      </c>
    </row>
    <row r="220" spans="2:28" ht="15.75" x14ac:dyDescent="0.3">
      <c r="B220" s="7" t="s">
        <v>146</v>
      </c>
      <c r="C220" s="7" t="s">
        <v>166</v>
      </c>
      <c r="D220" s="54"/>
      <c r="E220" s="54"/>
      <c r="F220" s="54"/>
      <c r="G220" s="54"/>
      <c r="H220" s="54"/>
      <c r="I220" s="54"/>
      <c r="J220" s="54"/>
      <c r="K220" s="54"/>
      <c r="L220" s="54"/>
      <c r="M220" s="54"/>
      <c r="N220" s="54"/>
      <c r="O220" s="54"/>
      <c r="P220" s="54">
        <v>352060.01</v>
      </c>
      <c r="Q220" s="54">
        <v>914582.77500000002</v>
      </c>
      <c r="R220" s="54">
        <v>1127940.835</v>
      </c>
      <c r="S220" s="54">
        <v>1335530.67</v>
      </c>
      <c r="T220" s="54">
        <v>1545907.34</v>
      </c>
      <c r="U220" s="54">
        <v>1756300.5049999999</v>
      </c>
      <c r="V220" s="54">
        <v>1760920.425</v>
      </c>
      <c r="W220" s="54">
        <v>1756353.15</v>
      </c>
      <c r="X220" s="54">
        <v>1756424.25</v>
      </c>
      <c r="Y220" s="54">
        <v>1756281.22</v>
      </c>
      <c r="Z220" s="54">
        <v>1760945.64</v>
      </c>
      <c r="AA220" s="54">
        <v>1756375.0549999999</v>
      </c>
      <c r="AB220" s="54">
        <v>1756218.895</v>
      </c>
    </row>
    <row r="221" spans="2:28" ht="15.75" x14ac:dyDescent="0.3">
      <c r="B221" s="7" t="s">
        <v>146</v>
      </c>
      <c r="C221" s="7" t="s">
        <v>168</v>
      </c>
      <c r="D221" s="54"/>
      <c r="E221" s="54">
        <v>464619.88500000001</v>
      </c>
      <c r="F221" s="54">
        <v>465682.76500000001</v>
      </c>
      <c r="G221" s="54">
        <v>464665.79499999998</v>
      </c>
      <c r="H221" s="54">
        <v>464624.48499999999</v>
      </c>
      <c r="I221" s="54">
        <v>504182.685</v>
      </c>
      <c r="J221" s="54">
        <v>505296.33500000002</v>
      </c>
      <c r="K221" s="54">
        <v>504191.33500000002</v>
      </c>
      <c r="L221" s="54">
        <v>504166.04</v>
      </c>
      <c r="M221" s="54">
        <v>504175.62</v>
      </c>
      <c r="N221" s="54">
        <v>505297.935</v>
      </c>
      <c r="O221" s="54">
        <v>504200.08500000002</v>
      </c>
      <c r="P221" s="54">
        <v>510466.54499999998</v>
      </c>
      <c r="Q221" s="54">
        <v>1182561.635</v>
      </c>
      <c r="R221" s="54">
        <v>1185530.94</v>
      </c>
      <c r="S221" s="54">
        <v>1182636.1100000001</v>
      </c>
      <c r="T221" s="54">
        <v>1182586.7250000001</v>
      </c>
      <c r="U221" s="54">
        <v>1182561.3600000001</v>
      </c>
      <c r="V221" s="54">
        <v>1185531.1299999999</v>
      </c>
      <c r="W221" s="54">
        <v>1182573.8700000001</v>
      </c>
      <c r="X221" s="54">
        <v>1182622.81</v>
      </c>
      <c r="Y221" s="54">
        <v>1182565.28</v>
      </c>
      <c r="Z221" s="54">
        <v>1185538.6200000001</v>
      </c>
      <c r="AA221" s="54">
        <v>1182565.4650000001</v>
      </c>
      <c r="AB221" s="54">
        <v>1182544.02</v>
      </c>
    </row>
    <row r="222" spans="2:28" ht="15.75" x14ac:dyDescent="0.3">
      <c r="B222" s="7" t="s">
        <v>146</v>
      </c>
      <c r="C222" s="7" t="s">
        <v>169</v>
      </c>
      <c r="D222" s="54"/>
      <c r="E222" s="54">
        <v>575770.39500000002</v>
      </c>
      <c r="F222" s="54">
        <v>771232.6</v>
      </c>
      <c r="G222" s="54">
        <v>852779.21</v>
      </c>
      <c r="H222" s="54">
        <v>877327.88500000001</v>
      </c>
      <c r="I222" s="54">
        <v>1052253.17</v>
      </c>
      <c r="J222" s="54">
        <v>1055289.365</v>
      </c>
      <c r="K222" s="54">
        <v>1052258.67</v>
      </c>
      <c r="L222" s="54">
        <v>1052224.29</v>
      </c>
      <c r="M222" s="54">
        <v>1052229.82</v>
      </c>
      <c r="N222" s="54">
        <v>1055251.44</v>
      </c>
      <c r="O222" s="54">
        <v>1052268.3999999999</v>
      </c>
      <c r="P222" s="54">
        <v>1052211.825</v>
      </c>
      <c r="Q222" s="54">
        <v>1052202.78</v>
      </c>
      <c r="R222" s="54">
        <v>1055291.125</v>
      </c>
      <c r="S222" s="54">
        <v>1052233.2849999999</v>
      </c>
      <c r="T222" s="54">
        <v>1052245.355</v>
      </c>
      <c r="U222" s="54">
        <v>1052227.97</v>
      </c>
      <c r="V222" s="54">
        <v>1055301.26</v>
      </c>
      <c r="W222" s="54">
        <v>1052248.415</v>
      </c>
      <c r="X222" s="54">
        <v>1052232.4350000001</v>
      </c>
      <c r="Y222" s="54">
        <v>1052275.6950000001</v>
      </c>
      <c r="Z222" s="54">
        <v>1055263.56</v>
      </c>
      <c r="AA222" s="54">
        <v>1052192.6399999999</v>
      </c>
      <c r="AB222" s="54">
        <v>1052291.6200000001</v>
      </c>
    </row>
    <row r="223" spans="2:28" ht="15.75" x14ac:dyDescent="0.3">
      <c r="B223" s="7" t="s">
        <v>146</v>
      </c>
      <c r="C223" s="7" t="s">
        <v>172</v>
      </c>
      <c r="D223" s="54">
        <v>143718.595</v>
      </c>
      <c r="E223" s="54">
        <v>94040.725000000006</v>
      </c>
      <c r="F223" s="54">
        <v>94240.95</v>
      </c>
      <c r="G223" s="54">
        <v>94036.11</v>
      </c>
      <c r="H223" s="54">
        <v>94033.09</v>
      </c>
      <c r="I223" s="54">
        <v>94036</v>
      </c>
      <c r="J223" s="54">
        <v>94237.41</v>
      </c>
      <c r="K223" s="54">
        <v>94031.634999999995</v>
      </c>
      <c r="L223" s="54">
        <v>94035.914999999994</v>
      </c>
      <c r="M223" s="54">
        <v>111155.33</v>
      </c>
      <c r="N223" s="54">
        <v>111410.745</v>
      </c>
      <c r="O223" s="54">
        <v>111158.09</v>
      </c>
      <c r="P223" s="54">
        <v>111152.995</v>
      </c>
      <c r="Q223" s="54">
        <v>111153.63499999999</v>
      </c>
      <c r="R223" s="54">
        <v>154435.01</v>
      </c>
      <c r="S223" s="54">
        <v>154048.78</v>
      </c>
      <c r="T223" s="54">
        <v>154055.58499999999</v>
      </c>
      <c r="U223" s="54">
        <v>154055.39499999999</v>
      </c>
      <c r="V223" s="54">
        <v>154428.035</v>
      </c>
      <c r="W223" s="54">
        <v>154054.69500000001</v>
      </c>
      <c r="X223" s="54">
        <v>154058.935</v>
      </c>
      <c r="Y223" s="54">
        <v>154058.94</v>
      </c>
      <c r="Z223" s="54">
        <v>154428.69500000001</v>
      </c>
      <c r="AA223" s="54">
        <v>154055.83499999999</v>
      </c>
      <c r="AB223" s="54">
        <v>154053.28</v>
      </c>
    </row>
    <row r="224" spans="2:28" ht="15.75" x14ac:dyDescent="0.3">
      <c r="B224" s="7" t="s">
        <v>146</v>
      </c>
      <c r="C224" s="7" t="s">
        <v>174</v>
      </c>
      <c r="D224" s="54"/>
      <c r="E224" s="54"/>
      <c r="F224" s="54">
        <v>287883.05499999999</v>
      </c>
      <c r="G224" s="54">
        <v>286989.75</v>
      </c>
      <c r="H224" s="54">
        <v>302292.69</v>
      </c>
      <c r="I224" s="54">
        <v>317591.34499999997</v>
      </c>
      <c r="J224" s="54">
        <v>333942.935</v>
      </c>
      <c r="K224" s="54">
        <v>348200.53499999997</v>
      </c>
      <c r="L224" s="54">
        <v>363500.56</v>
      </c>
      <c r="M224" s="54">
        <v>363497.60499999998</v>
      </c>
      <c r="N224" s="54">
        <v>364640.37</v>
      </c>
      <c r="O224" s="54">
        <v>363495.94</v>
      </c>
      <c r="P224" s="54">
        <v>631340.49</v>
      </c>
      <c r="Q224" s="54">
        <v>918304.69499999995</v>
      </c>
      <c r="R224" s="54">
        <v>1266500.585</v>
      </c>
      <c r="S224" s="54">
        <v>1262699.345</v>
      </c>
      <c r="T224" s="54">
        <v>1262717.55</v>
      </c>
      <c r="U224" s="54">
        <v>1262640.105</v>
      </c>
      <c r="V224" s="54">
        <v>1266467.2849999999</v>
      </c>
      <c r="W224" s="54">
        <v>1262656.1850000001</v>
      </c>
      <c r="X224" s="54">
        <v>3022693.105</v>
      </c>
      <c r="Y224" s="54">
        <v>3022784.2549999999</v>
      </c>
      <c r="Z224" s="54">
        <v>3031814.7250000001</v>
      </c>
      <c r="AA224" s="54">
        <v>3022863.7549999999</v>
      </c>
      <c r="AB224" s="54">
        <v>3022707.7850000001</v>
      </c>
    </row>
    <row r="225" spans="2:28" ht="15.75" x14ac:dyDescent="0.3">
      <c r="B225" s="7" t="s">
        <v>146</v>
      </c>
      <c r="C225" s="7" t="s">
        <v>175</v>
      </c>
      <c r="D225" s="54">
        <v>79035.054999999993</v>
      </c>
      <c r="E225" s="54">
        <v>51718.74</v>
      </c>
      <c r="F225" s="54">
        <v>51826.794999999998</v>
      </c>
      <c r="G225" s="54">
        <v>51716.824999999997</v>
      </c>
      <c r="H225" s="54">
        <v>51715.17</v>
      </c>
      <c r="I225" s="54">
        <v>51715.945</v>
      </c>
      <c r="J225" s="54">
        <v>51825.464999999997</v>
      </c>
      <c r="K225" s="54">
        <v>51714.945</v>
      </c>
      <c r="L225" s="54">
        <v>51716.464999999997</v>
      </c>
      <c r="M225" s="54">
        <v>51715.114999999998</v>
      </c>
      <c r="N225" s="54">
        <v>51827.745000000003</v>
      </c>
      <c r="O225" s="54">
        <v>51714.605000000003</v>
      </c>
      <c r="P225" s="54">
        <v>51712.5</v>
      </c>
      <c r="Q225" s="54">
        <v>51712.77</v>
      </c>
      <c r="R225" s="54">
        <v>51828.065000000002</v>
      </c>
      <c r="S225" s="54">
        <v>51713.535000000003</v>
      </c>
      <c r="T225" s="54">
        <v>51713.48</v>
      </c>
      <c r="U225" s="54">
        <v>51716.084999999999</v>
      </c>
      <c r="V225" s="54">
        <v>51826.79</v>
      </c>
      <c r="W225" s="54">
        <v>51713.26</v>
      </c>
      <c r="X225" s="54">
        <v>51718.86</v>
      </c>
      <c r="Y225" s="54">
        <v>51717.595000000001</v>
      </c>
      <c r="Z225" s="54">
        <v>51824.38</v>
      </c>
      <c r="AA225" s="54">
        <v>51717.285000000003</v>
      </c>
      <c r="AB225" s="54">
        <v>51716.32</v>
      </c>
    </row>
    <row r="226" spans="2:28" ht="15.75" x14ac:dyDescent="0.3">
      <c r="B226" s="7" t="s">
        <v>147</v>
      </c>
      <c r="C226" s="7" t="s">
        <v>154</v>
      </c>
      <c r="D226" s="54"/>
      <c r="E226" s="54"/>
      <c r="F226" s="54"/>
      <c r="G226" s="54"/>
      <c r="H226" s="54"/>
      <c r="I226" s="54"/>
      <c r="J226" s="54"/>
      <c r="K226" s="54"/>
      <c r="L226" s="54">
        <v>384064.48499999999</v>
      </c>
      <c r="M226" s="54">
        <v>384073</v>
      </c>
      <c r="N226" s="54">
        <v>385086.64</v>
      </c>
      <c r="O226" s="54">
        <v>384073.745</v>
      </c>
      <c r="P226" s="54">
        <v>384073.10499999998</v>
      </c>
      <c r="Q226" s="54">
        <v>384052.34499999997</v>
      </c>
      <c r="R226" s="54">
        <v>385083.9</v>
      </c>
      <c r="S226" s="54">
        <v>384059.995</v>
      </c>
      <c r="T226" s="54">
        <v>384047.92</v>
      </c>
      <c r="U226" s="54">
        <v>384073.98499999999</v>
      </c>
      <c r="V226" s="54">
        <v>385093.82</v>
      </c>
      <c r="W226" s="54">
        <v>384044.52</v>
      </c>
      <c r="X226" s="54">
        <v>384066.79</v>
      </c>
      <c r="Y226" s="54">
        <v>384057.82500000001</v>
      </c>
      <c r="Z226" s="54">
        <v>385110.23499999999</v>
      </c>
      <c r="AA226" s="54">
        <v>384037.28</v>
      </c>
      <c r="AB226" s="54">
        <v>384068.315</v>
      </c>
    </row>
    <row r="227" spans="2:28" ht="15.75" x14ac:dyDescent="0.3">
      <c r="B227" s="7" t="s">
        <v>147</v>
      </c>
      <c r="C227" s="7" t="s">
        <v>155</v>
      </c>
      <c r="D227" s="54"/>
      <c r="E227" s="54"/>
      <c r="F227" s="54"/>
      <c r="G227" s="54"/>
      <c r="H227" s="54"/>
      <c r="I227" s="54"/>
      <c r="J227" s="54"/>
      <c r="K227" s="54"/>
      <c r="L227" s="54"/>
      <c r="M227" s="54"/>
      <c r="N227" s="54"/>
      <c r="O227" s="54">
        <v>298133.53000000003</v>
      </c>
      <c r="P227" s="54">
        <v>596264.34499999997</v>
      </c>
      <c r="Q227" s="54">
        <v>894403.64500000002</v>
      </c>
      <c r="R227" s="54">
        <v>1195812.415</v>
      </c>
      <c r="S227" s="54">
        <v>1192535.875</v>
      </c>
      <c r="T227" s="54">
        <v>1426670.68</v>
      </c>
      <c r="U227" s="54">
        <v>1894917.125</v>
      </c>
      <c r="V227" s="54">
        <v>2604417.1749999998</v>
      </c>
      <c r="W227" s="54">
        <v>3533835.645</v>
      </c>
      <c r="X227" s="54">
        <v>4236214.3150000004</v>
      </c>
      <c r="Y227" s="54">
        <v>4704437.78</v>
      </c>
      <c r="Z227" s="54">
        <v>4952148.415</v>
      </c>
      <c r="AA227" s="54">
        <v>4938614.55</v>
      </c>
      <c r="AB227" s="54">
        <v>4938599.3600000003</v>
      </c>
    </row>
    <row r="228" spans="2:28" ht="15.75" x14ac:dyDescent="0.3">
      <c r="B228" s="7" t="s">
        <v>147</v>
      </c>
      <c r="C228" s="7" t="s">
        <v>156</v>
      </c>
      <c r="D228" s="54"/>
      <c r="E228" s="54">
        <v>382630.16</v>
      </c>
      <c r="F228" s="54">
        <v>383729.15500000003</v>
      </c>
      <c r="G228" s="54">
        <v>382663.52</v>
      </c>
      <c r="H228" s="54">
        <v>382628.78499999997</v>
      </c>
      <c r="I228" s="54">
        <v>888265.15</v>
      </c>
      <c r="J228" s="54">
        <v>902830.63500000001</v>
      </c>
      <c r="K228" s="54">
        <v>900371.44499999995</v>
      </c>
      <c r="L228" s="54">
        <v>900378.73</v>
      </c>
      <c r="M228" s="54">
        <v>900360.04</v>
      </c>
      <c r="N228" s="54">
        <v>915536.89500000002</v>
      </c>
      <c r="O228" s="54">
        <v>919938.55500000005</v>
      </c>
      <c r="P228" s="54">
        <v>919918</v>
      </c>
      <c r="Q228" s="54">
        <v>919914.53500000003</v>
      </c>
      <c r="R228" s="54">
        <v>922451.11499999999</v>
      </c>
      <c r="S228" s="54">
        <v>919916.57</v>
      </c>
      <c r="T228" s="54">
        <v>919936.34499999997</v>
      </c>
      <c r="U228" s="54">
        <v>1047495.245</v>
      </c>
      <c r="V228" s="54">
        <v>1050319.3049999999</v>
      </c>
      <c r="W228" s="54">
        <v>1047498.375</v>
      </c>
      <c r="X228" s="54">
        <v>1047476.73</v>
      </c>
      <c r="Y228" s="54">
        <v>1047490.39</v>
      </c>
      <c r="Z228" s="54">
        <v>1050339.3799999999</v>
      </c>
      <c r="AA228" s="54">
        <v>1047435.54</v>
      </c>
      <c r="AB228" s="54">
        <v>1047506.89</v>
      </c>
    </row>
    <row r="229" spans="2:28" ht="15.75" x14ac:dyDescent="0.3">
      <c r="B229" s="7" t="s">
        <v>147</v>
      </c>
      <c r="C229" s="7" t="s">
        <v>157</v>
      </c>
      <c r="D229" s="54"/>
      <c r="E229" s="54"/>
      <c r="F229" s="54"/>
      <c r="G229" s="54"/>
      <c r="H229" s="54"/>
      <c r="I229" s="54"/>
      <c r="J229" s="54"/>
      <c r="K229" s="54"/>
      <c r="L229" s="54"/>
      <c r="M229" s="54">
        <v>91103.22</v>
      </c>
      <c r="N229" s="54">
        <v>182730.535</v>
      </c>
      <c r="O229" s="54">
        <v>273307.86</v>
      </c>
      <c r="P229" s="54">
        <v>364418.25</v>
      </c>
      <c r="Q229" s="54">
        <v>455518.84499999997</v>
      </c>
      <c r="R229" s="54">
        <v>456793.89</v>
      </c>
      <c r="S229" s="54">
        <v>455499.46500000003</v>
      </c>
      <c r="T229" s="54">
        <v>455536.84499999997</v>
      </c>
      <c r="U229" s="54">
        <v>455491.71500000003</v>
      </c>
      <c r="V229" s="54">
        <v>456800.57500000001</v>
      </c>
      <c r="W229" s="54">
        <v>455521.15</v>
      </c>
      <c r="X229" s="54">
        <v>455500.53</v>
      </c>
      <c r="Y229" s="54">
        <v>455512.72499999998</v>
      </c>
      <c r="Z229" s="54">
        <v>456810.23499999999</v>
      </c>
      <c r="AA229" s="54">
        <v>455506.22499999998</v>
      </c>
      <c r="AB229" s="54">
        <v>455500.02</v>
      </c>
    </row>
    <row r="230" spans="2:28" ht="15.75" x14ac:dyDescent="0.3">
      <c r="B230" s="7" t="s">
        <v>147</v>
      </c>
      <c r="C230" s="7" t="s">
        <v>158</v>
      </c>
      <c r="D230" s="54"/>
      <c r="E230" s="54"/>
      <c r="F230" s="54"/>
      <c r="G230" s="54"/>
      <c r="H230" s="54">
        <v>85939.25</v>
      </c>
      <c r="I230" s="54">
        <v>171882.66</v>
      </c>
      <c r="J230" s="54">
        <v>258511.10500000001</v>
      </c>
      <c r="K230" s="54">
        <v>257838.05</v>
      </c>
      <c r="L230" s="54">
        <v>257814.63</v>
      </c>
      <c r="M230" s="54">
        <v>257817.46</v>
      </c>
      <c r="N230" s="54">
        <v>258500.53</v>
      </c>
      <c r="O230" s="54">
        <v>257814.86</v>
      </c>
      <c r="P230" s="54">
        <v>257801.51</v>
      </c>
      <c r="Q230" s="54">
        <v>257826.58499999999</v>
      </c>
      <c r="R230" s="54">
        <v>258501.43</v>
      </c>
      <c r="S230" s="54">
        <v>257821.81</v>
      </c>
      <c r="T230" s="54">
        <v>257805.215</v>
      </c>
      <c r="U230" s="54">
        <v>257815.215</v>
      </c>
      <c r="V230" s="54">
        <v>258506.07</v>
      </c>
      <c r="W230" s="54">
        <v>257811.77</v>
      </c>
      <c r="X230" s="54">
        <v>257811.64</v>
      </c>
      <c r="Y230" s="54">
        <v>257820.02499999999</v>
      </c>
      <c r="Z230" s="54">
        <v>258522.16500000001</v>
      </c>
      <c r="AA230" s="54">
        <v>257794.095</v>
      </c>
      <c r="AB230" s="54">
        <v>257825.155</v>
      </c>
    </row>
    <row r="231" spans="2:28" ht="15.75" x14ac:dyDescent="0.3">
      <c r="B231" s="7" t="s">
        <v>147</v>
      </c>
      <c r="C231" s="7" t="s">
        <v>159</v>
      </c>
      <c r="D231" s="54"/>
      <c r="E231" s="54"/>
      <c r="F231" s="54"/>
      <c r="G231" s="54"/>
      <c r="H231" s="54"/>
      <c r="I231" s="54"/>
      <c r="J231" s="54">
        <v>255833.155</v>
      </c>
      <c r="K231" s="54">
        <v>510202.20500000002</v>
      </c>
      <c r="L231" s="54">
        <v>765249.17500000005</v>
      </c>
      <c r="M231" s="54">
        <v>1020452.84</v>
      </c>
      <c r="N231" s="54">
        <v>1279144.9350000001</v>
      </c>
      <c r="O231" s="54">
        <v>1275399.57</v>
      </c>
      <c r="P231" s="54">
        <v>1275454.03</v>
      </c>
      <c r="Q231" s="54">
        <v>1275378.1950000001</v>
      </c>
      <c r="R231" s="54">
        <v>1685410.8049999999</v>
      </c>
      <c r="S231" s="54">
        <v>2085522.2450000001</v>
      </c>
      <c r="T231" s="54">
        <v>2085604.82</v>
      </c>
      <c r="U231" s="54">
        <v>2333063.31</v>
      </c>
      <c r="V231" s="54">
        <v>2836029.74</v>
      </c>
      <c r="W231" s="54">
        <v>3570486.3650000002</v>
      </c>
      <c r="X231" s="54">
        <v>4312959.07</v>
      </c>
      <c r="Y231" s="54">
        <v>4807876.51</v>
      </c>
      <c r="Z231" s="54">
        <v>5069544.9349999996</v>
      </c>
      <c r="AA231" s="54">
        <v>5055382.2350000003</v>
      </c>
      <c r="AB231" s="54">
        <v>5055464.9000000004</v>
      </c>
    </row>
    <row r="232" spans="2:28" ht="15.75" x14ac:dyDescent="0.3">
      <c r="B232" s="7" t="s">
        <v>147</v>
      </c>
      <c r="C232" s="7" t="s">
        <v>160</v>
      </c>
      <c r="D232" s="54"/>
      <c r="E232" s="54"/>
      <c r="F232" s="54">
        <v>172736.52</v>
      </c>
      <c r="G232" s="54">
        <v>172193.565</v>
      </c>
      <c r="H232" s="54">
        <v>172191.55499999999</v>
      </c>
      <c r="I232" s="54">
        <v>172189.66500000001</v>
      </c>
      <c r="J232" s="54">
        <v>172734.32</v>
      </c>
      <c r="K232" s="54">
        <v>212746.86499999999</v>
      </c>
      <c r="L232" s="54">
        <v>253299.785</v>
      </c>
      <c r="M232" s="54">
        <v>1059128.44</v>
      </c>
      <c r="N232" s="54">
        <v>1103214.48</v>
      </c>
      <c r="O232" s="54">
        <v>1140234.0349999999</v>
      </c>
      <c r="P232" s="54">
        <v>1231820.4750000001</v>
      </c>
      <c r="Q232" s="54">
        <v>1363959.29</v>
      </c>
      <c r="R232" s="54">
        <v>1500746.7150000001</v>
      </c>
      <c r="S232" s="54">
        <v>1577181.605</v>
      </c>
      <c r="T232" s="54">
        <v>1658344.34</v>
      </c>
      <c r="U232" s="54">
        <v>1698814.9750000001</v>
      </c>
      <c r="V232" s="54">
        <v>1704143.77</v>
      </c>
      <c r="W232" s="54">
        <v>1698887.0149999999</v>
      </c>
      <c r="X232" s="54">
        <v>1698883.41</v>
      </c>
      <c r="Y232" s="54">
        <v>1698875.75</v>
      </c>
      <c r="Z232" s="54">
        <v>1704115.05</v>
      </c>
      <c r="AA232" s="54">
        <v>1698841.095</v>
      </c>
      <c r="AB232" s="54">
        <v>1698826.43</v>
      </c>
    </row>
    <row r="233" spans="2:28" ht="15.75" x14ac:dyDescent="0.3">
      <c r="B233" s="7" t="s">
        <v>147</v>
      </c>
      <c r="C233" s="7" t="s">
        <v>161</v>
      </c>
      <c r="D233" s="54"/>
      <c r="E233" s="54"/>
      <c r="F233" s="54"/>
      <c r="G233" s="54">
        <v>7280.86</v>
      </c>
      <c r="H233" s="54">
        <v>7281.16</v>
      </c>
      <c r="I233" s="54">
        <v>7280.96</v>
      </c>
      <c r="J233" s="54">
        <v>7302.9650000000001</v>
      </c>
      <c r="K233" s="54">
        <v>7280.92</v>
      </c>
      <c r="L233" s="54">
        <v>7280.8149999999996</v>
      </c>
      <c r="M233" s="54">
        <v>7280.43</v>
      </c>
      <c r="N233" s="54">
        <v>7302.05</v>
      </c>
      <c r="O233" s="54">
        <v>7280.625</v>
      </c>
      <c r="P233" s="54">
        <v>7281.2349999999997</v>
      </c>
      <c r="Q233" s="54">
        <v>7280.8249999999998</v>
      </c>
      <c r="R233" s="54">
        <v>7301.76</v>
      </c>
      <c r="S233" s="54">
        <v>7280.835</v>
      </c>
      <c r="T233" s="54">
        <v>7281.1450000000004</v>
      </c>
      <c r="U233" s="54">
        <v>19579.21</v>
      </c>
      <c r="V233" s="54">
        <v>19637.195</v>
      </c>
      <c r="W233" s="54">
        <v>19579.564999999999</v>
      </c>
      <c r="X233" s="54">
        <v>19579.404999999999</v>
      </c>
      <c r="Y233" s="54">
        <v>19580.264999999999</v>
      </c>
      <c r="Z233" s="54">
        <v>19637.310000000001</v>
      </c>
      <c r="AA233" s="54">
        <v>19579.485000000001</v>
      </c>
      <c r="AB233" s="54">
        <v>19579.395</v>
      </c>
    </row>
    <row r="234" spans="2:28" ht="15.75" x14ac:dyDescent="0.3">
      <c r="B234" s="7" t="s">
        <v>147</v>
      </c>
      <c r="C234" s="7" t="s">
        <v>163</v>
      </c>
      <c r="D234" s="54">
        <v>23667.615000000002</v>
      </c>
      <c r="E234" s="54">
        <v>15644.795</v>
      </c>
      <c r="F234" s="54">
        <v>15691.19</v>
      </c>
      <c r="G234" s="54">
        <v>15643.915000000001</v>
      </c>
      <c r="H234" s="54">
        <v>21253.205000000002</v>
      </c>
      <c r="I234" s="54">
        <v>21252.794999999998</v>
      </c>
      <c r="J234" s="54">
        <v>21314.904999999999</v>
      </c>
      <c r="K234" s="54">
        <v>56476.01</v>
      </c>
      <c r="L234" s="54">
        <v>85601.634999999995</v>
      </c>
      <c r="M234" s="54">
        <v>85600.97</v>
      </c>
      <c r="N234" s="54">
        <v>85852.195000000007</v>
      </c>
      <c r="O234" s="54">
        <v>85602.84</v>
      </c>
      <c r="P234" s="54">
        <v>85597.705000000002</v>
      </c>
      <c r="Q234" s="54">
        <v>85600.55</v>
      </c>
      <c r="R234" s="54">
        <v>85848.485000000001</v>
      </c>
      <c r="S234" s="54">
        <v>85600.28</v>
      </c>
      <c r="T234" s="54">
        <v>85596.755000000005</v>
      </c>
      <c r="U234" s="54">
        <v>85601.544999999998</v>
      </c>
      <c r="V234" s="54">
        <v>85851.45</v>
      </c>
      <c r="W234" s="54">
        <v>100158.325</v>
      </c>
      <c r="X234" s="54">
        <v>100164.22500000001</v>
      </c>
      <c r="Y234" s="54">
        <v>100161.64</v>
      </c>
      <c r="Z234" s="54">
        <v>100455.08</v>
      </c>
      <c r="AA234" s="54">
        <v>100157.825</v>
      </c>
      <c r="AB234" s="54">
        <v>100163.2</v>
      </c>
    </row>
    <row r="235" spans="2:28" ht="15.75" x14ac:dyDescent="0.3">
      <c r="B235" s="7" t="s">
        <v>147</v>
      </c>
      <c r="C235" s="7" t="s">
        <v>164</v>
      </c>
      <c r="D235" s="54">
        <v>76304.274999999994</v>
      </c>
      <c r="E235" s="54">
        <v>49743.65</v>
      </c>
      <c r="F235" s="54">
        <v>49869.264999999999</v>
      </c>
      <c r="G235" s="54">
        <v>49741.355000000003</v>
      </c>
      <c r="H235" s="54">
        <v>49744.97</v>
      </c>
      <c r="I235" s="54">
        <v>49741.14</v>
      </c>
      <c r="J235" s="54">
        <v>49866.584999999999</v>
      </c>
      <c r="K235" s="54">
        <v>49740.415000000001</v>
      </c>
      <c r="L235" s="54">
        <v>49742.55</v>
      </c>
      <c r="M235" s="54">
        <v>49743.724999999999</v>
      </c>
      <c r="N235" s="54">
        <v>49865.68</v>
      </c>
      <c r="O235" s="54">
        <v>49743.08</v>
      </c>
      <c r="P235" s="54">
        <v>49739.845000000001</v>
      </c>
      <c r="Q235" s="54">
        <v>49743.75</v>
      </c>
      <c r="R235" s="54">
        <v>49862.49</v>
      </c>
      <c r="S235" s="54">
        <v>49743.71</v>
      </c>
      <c r="T235" s="54">
        <v>68039.25</v>
      </c>
      <c r="U235" s="54">
        <v>68044.960000000006</v>
      </c>
      <c r="V235" s="54">
        <v>68223.17</v>
      </c>
      <c r="W235" s="54">
        <v>68042.024999999994</v>
      </c>
      <c r="X235" s="54">
        <v>68040.735000000001</v>
      </c>
      <c r="Y235" s="54">
        <v>68046.404999999999</v>
      </c>
      <c r="Z235" s="54">
        <v>68216.509999999995</v>
      </c>
      <c r="AA235" s="54">
        <v>68043.145000000004</v>
      </c>
      <c r="AB235" s="54">
        <v>68042.904999999999</v>
      </c>
    </row>
    <row r="236" spans="2:28" ht="15.75" x14ac:dyDescent="0.3">
      <c r="B236" s="7" t="s">
        <v>147</v>
      </c>
      <c r="C236" s="7" t="s">
        <v>165</v>
      </c>
      <c r="D236" s="54"/>
      <c r="E236" s="54">
        <v>17119.895</v>
      </c>
      <c r="F236" s="54">
        <v>58319.91</v>
      </c>
      <c r="G236" s="54">
        <v>58152.154999999999</v>
      </c>
      <c r="H236" s="54">
        <v>422564.97</v>
      </c>
      <c r="I236" s="54">
        <v>1151415.28</v>
      </c>
      <c r="J236" s="54">
        <v>1885614.9750000001</v>
      </c>
      <c r="K236" s="54">
        <v>2609143.2799999998</v>
      </c>
      <c r="L236" s="54">
        <v>3611270.5150000001</v>
      </c>
      <c r="M236" s="54">
        <v>4431049.3049999997</v>
      </c>
      <c r="N236" s="54">
        <v>4900487.08</v>
      </c>
      <c r="O236" s="54">
        <v>5342074.49</v>
      </c>
      <c r="P236" s="54">
        <v>5797580.5049999999</v>
      </c>
      <c r="Q236" s="54">
        <v>5983968.8799999999</v>
      </c>
      <c r="R236" s="54">
        <v>6000918.2649999997</v>
      </c>
      <c r="S236" s="54">
        <v>6365798.625</v>
      </c>
      <c r="T236" s="54">
        <v>6730226.7000000002</v>
      </c>
      <c r="U236" s="54">
        <v>7094908.5149999997</v>
      </c>
      <c r="V236" s="54">
        <v>7502418.1100000003</v>
      </c>
      <c r="W236" s="54">
        <v>7936790.5099999998</v>
      </c>
      <c r="X236" s="54">
        <v>8047341.4550000001</v>
      </c>
      <c r="Y236" s="54">
        <v>8138483.7450000001</v>
      </c>
      <c r="Z236" s="54">
        <v>8253094.5750000002</v>
      </c>
      <c r="AA236" s="54">
        <v>8320292.7400000002</v>
      </c>
      <c r="AB236" s="54">
        <v>8320632.665</v>
      </c>
    </row>
    <row r="237" spans="2:28" ht="15.75" x14ac:dyDescent="0.3">
      <c r="B237" s="7" t="s">
        <v>147</v>
      </c>
      <c r="C237" s="7" t="s">
        <v>166</v>
      </c>
      <c r="D237" s="54"/>
      <c r="E237" s="54"/>
      <c r="F237" s="54"/>
      <c r="G237" s="54"/>
      <c r="H237" s="54">
        <v>573951.01500000001</v>
      </c>
      <c r="I237" s="54">
        <v>1275471.8999999999</v>
      </c>
      <c r="J237" s="54">
        <v>1631842.635</v>
      </c>
      <c r="K237" s="54">
        <v>1979692.08</v>
      </c>
      <c r="L237" s="54">
        <v>2957411.78</v>
      </c>
      <c r="M237" s="54">
        <v>4145807.1</v>
      </c>
      <c r="N237" s="54">
        <v>5454662.1550000003</v>
      </c>
      <c r="O237" s="54">
        <v>5757050.6950000003</v>
      </c>
      <c r="P237" s="54">
        <v>6073759.1100000003</v>
      </c>
      <c r="Q237" s="54">
        <v>6284076.7750000004</v>
      </c>
      <c r="R237" s="54">
        <v>6300876.4950000001</v>
      </c>
      <c r="S237" s="54">
        <v>6284068.8650000002</v>
      </c>
      <c r="T237" s="54">
        <v>6284106.2400000002</v>
      </c>
      <c r="U237" s="54">
        <v>6284205.6849999996</v>
      </c>
      <c r="V237" s="54">
        <v>6300816.7450000001</v>
      </c>
      <c r="W237" s="54">
        <v>6284003.7699999996</v>
      </c>
      <c r="X237" s="54">
        <v>6284216.625</v>
      </c>
      <c r="Y237" s="54">
        <v>6284168.1849999996</v>
      </c>
      <c r="Z237" s="54">
        <v>6301023.9749999996</v>
      </c>
      <c r="AA237" s="54">
        <v>6283820.0650000004</v>
      </c>
      <c r="AB237" s="54">
        <v>6284208.9100000001</v>
      </c>
    </row>
    <row r="238" spans="2:28" ht="15.75" x14ac:dyDescent="0.3">
      <c r="B238" s="7" t="s">
        <v>147</v>
      </c>
      <c r="C238" s="7" t="s">
        <v>168</v>
      </c>
      <c r="D238" s="54"/>
      <c r="E238" s="54">
        <v>464619.88500000001</v>
      </c>
      <c r="F238" s="54">
        <v>465682.76500000001</v>
      </c>
      <c r="G238" s="54">
        <v>464662.41</v>
      </c>
      <c r="H238" s="54">
        <v>464636.09</v>
      </c>
      <c r="I238" s="54">
        <v>504184.84</v>
      </c>
      <c r="J238" s="54">
        <v>505309.82</v>
      </c>
      <c r="K238" s="54">
        <v>504187.47</v>
      </c>
      <c r="L238" s="54">
        <v>504157.78499999997</v>
      </c>
      <c r="M238" s="54">
        <v>1176299.3400000001</v>
      </c>
      <c r="N238" s="54">
        <v>1179220.6399999999</v>
      </c>
      <c r="O238" s="54">
        <v>1176286.96</v>
      </c>
      <c r="P238" s="54">
        <v>1182589.23</v>
      </c>
      <c r="Q238" s="54">
        <v>1182576.3400000001</v>
      </c>
      <c r="R238" s="54">
        <v>1185526.94</v>
      </c>
      <c r="S238" s="54">
        <v>1182550.71</v>
      </c>
      <c r="T238" s="54">
        <v>1182616.9750000001</v>
      </c>
      <c r="U238" s="54">
        <v>1475906.415</v>
      </c>
      <c r="V238" s="54">
        <v>1479537.39</v>
      </c>
      <c r="W238" s="54">
        <v>1475932.105</v>
      </c>
      <c r="X238" s="54">
        <v>1475917.08</v>
      </c>
      <c r="Y238" s="54">
        <v>1475944.7849999999</v>
      </c>
      <c r="Z238" s="54">
        <v>1479518.68</v>
      </c>
      <c r="AA238" s="54">
        <v>1475905.835</v>
      </c>
      <c r="AB238" s="54">
        <v>1475936.395</v>
      </c>
    </row>
    <row r="239" spans="2:28" ht="15.75" x14ac:dyDescent="0.3">
      <c r="B239" s="7" t="s">
        <v>147</v>
      </c>
      <c r="C239" s="7" t="s">
        <v>169</v>
      </c>
      <c r="D239" s="54"/>
      <c r="E239" s="54">
        <v>942911.995</v>
      </c>
      <c r="F239" s="54">
        <v>1055339.7849999999</v>
      </c>
      <c r="G239" s="54">
        <v>1052320.1200000001</v>
      </c>
      <c r="H239" s="54">
        <v>1052231.78</v>
      </c>
      <c r="I239" s="54">
        <v>1052263.7949999999</v>
      </c>
      <c r="J239" s="54">
        <v>1055283.865</v>
      </c>
      <c r="K239" s="54">
        <v>1052258.1599999999</v>
      </c>
      <c r="L239" s="54">
        <v>1052195.0900000001</v>
      </c>
      <c r="M239" s="54">
        <v>1052243.845</v>
      </c>
      <c r="N239" s="54">
        <v>1055241.3999999999</v>
      </c>
      <c r="O239" s="54">
        <v>1052284.675</v>
      </c>
      <c r="P239" s="54">
        <v>1052201.085</v>
      </c>
      <c r="Q239" s="54">
        <v>1052199.7849999999</v>
      </c>
      <c r="R239" s="54">
        <v>1055289.6100000001</v>
      </c>
      <c r="S239" s="54">
        <v>1052236.33</v>
      </c>
      <c r="T239" s="54">
        <v>1052247.415</v>
      </c>
      <c r="U239" s="54">
        <v>1052214.55</v>
      </c>
      <c r="V239" s="54">
        <v>1055305.82</v>
      </c>
      <c r="W239" s="54">
        <v>1052241.83</v>
      </c>
      <c r="X239" s="54">
        <v>1052235.105</v>
      </c>
      <c r="Y239" s="54">
        <v>1052278.3700000001</v>
      </c>
      <c r="Z239" s="54">
        <v>1055259.57</v>
      </c>
      <c r="AA239" s="54">
        <v>1052220.6599999999</v>
      </c>
      <c r="AB239" s="54">
        <v>1052291.155</v>
      </c>
    </row>
    <row r="240" spans="2:28" ht="15.75" x14ac:dyDescent="0.3">
      <c r="B240" s="7" t="s">
        <v>147</v>
      </c>
      <c r="C240" s="7" t="s">
        <v>172</v>
      </c>
      <c r="D240" s="54">
        <v>143712.405</v>
      </c>
      <c r="E240" s="54">
        <v>94041.695000000007</v>
      </c>
      <c r="F240" s="54">
        <v>94237.175000000003</v>
      </c>
      <c r="G240" s="54">
        <v>94040.925000000003</v>
      </c>
      <c r="H240" s="54">
        <v>94033.464999999997</v>
      </c>
      <c r="I240" s="54">
        <v>94038.725000000006</v>
      </c>
      <c r="J240" s="54">
        <v>94236.035000000003</v>
      </c>
      <c r="K240" s="54">
        <v>94034.44</v>
      </c>
      <c r="L240" s="54">
        <v>94037.455000000002</v>
      </c>
      <c r="M240" s="54">
        <v>111153.935</v>
      </c>
      <c r="N240" s="54">
        <v>111411.82</v>
      </c>
      <c r="O240" s="54">
        <v>111153.675</v>
      </c>
      <c r="P240" s="54">
        <v>111150.03</v>
      </c>
      <c r="Q240" s="54">
        <v>111154.12</v>
      </c>
      <c r="R240" s="54">
        <v>154434.01500000001</v>
      </c>
      <c r="S240" s="54">
        <v>154054</v>
      </c>
      <c r="T240" s="54">
        <v>154055.43</v>
      </c>
      <c r="U240" s="54">
        <v>154050.995</v>
      </c>
      <c r="V240" s="54">
        <v>154430.44</v>
      </c>
      <c r="W240" s="54">
        <v>154054.785</v>
      </c>
      <c r="X240" s="54">
        <v>154058.92000000001</v>
      </c>
      <c r="Y240" s="54">
        <v>154055.245</v>
      </c>
      <c r="Z240" s="54">
        <v>154427.54500000001</v>
      </c>
      <c r="AA240" s="54">
        <v>154054.39000000001</v>
      </c>
      <c r="AB240" s="54">
        <v>154052.69500000001</v>
      </c>
    </row>
    <row r="241" spans="2:28" ht="15.75" x14ac:dyDescent="0.3">
      <c r="B241" s="7" t="s">
        <v>147</v>
      </c>
      <c r="C241" s="7" t="s">
        <v>174</v>
      </c>
      <c r="D241" s="54"/>
      <c r="E241" s="54"/>
      <c r="F241" s="54">
        <v>287883.05499999999</v>
      </c>
      <c r="G241" s="54">
        <v>286989.75</v>
      </c>
      <c r="H241" s="54">
        <v>358408.54499999998</v>
      </c>
      <c r="I241" s="54">
        <v>358417.11499999999</v>
      </c>
      <c r="J241" s="54">
        <v>451342.41499999998</v>
      </c>
      <c r="K241" s="54">
        <v>736964.88</v>
      </c>
      <c r="L241" s="54">
        <v>1183353.7949999999</v>
      </c>
      <c r="M241" s="54">
        <v>1354291.79</v>
      </c>
      <c r="N241" s="54">
        <v>1358297.5449999999</v>
      </c>
      <c r="O241" s="54">
        <v>1354285.9</v>
      </c>
      <c r="P241" s="54">
        <v>1354241.585</v>
      </c>
      <c r="Q241" s="54">
        <v>1354242.16</v>
      </c>
      <c r="R241" s="54">
        <v>2429814.91</v>
      </c>
      <c r="S241" s="54">
        <v>2422867.63</v>
      </c>
      <c r="T241" s="54">
        <v>4183096.0950000002</v>
      </c>
      <c r="U241" s="54">
        <v>4183015.49</v>
      </c>
      <c r="V241" s="54">
        <v>4195281.8650000002</v>
      </c>
      <c r="W241" s="54">
        <v>4182930.93</v>
      </c>
      <c r="X241" s="54">
        <v>4182905.92</v>
      </c>
      <c r="Y241" s="54">
        <v>4183088.67</v>
      </c>
      <c r="Z241" s="54">
        <v>4195216.2750000004</v>
      </c>
      <c r="AA241" s="54">
        <v>4182963.05</v>
      </c>
      <c r="AB241" s="54">
        <v>4182905.7549999999</v>
      </c>
    </row>
    <row r="242" spans="2:28" ht="15.75" x14ac:dyDescent="0.3">
      <c r="B242" s="7" t="s">
        <v>147</v>
      </c>
      <c r="C242" s="7" t="s">
        <v>175</v>
      </c>
      <c r="D242" s="54">
        <v>79036.22</v>
      </c>
      <c r="E242" s="54">
        <v>51719.495000000003</v>
      </c>
      <c r="F242" s="54">
        <v>51827.324999999997</v>
      </c>
      <c r="G242" s="54">
        <v>51716.68</v>
      </c>
      <c r="H242" s="54">
        <v>51715.6</v>
      </c>
      <c r="I242" s="54">
        <v>51716.824999999997</v>
      </c>
      <c r="J242" s="54">
        <v>51826.11</v>
      </c>
      <c r="K242" s="54">
        <v>51714.45</v>
      </c>
      <c r="L242" s="54">
        <v>51715.535000000003</v>
      </c>
      <c r="M242" s="54">
        <v>142816.88500000001</v>
      </c>
      <c r="N242" s="54">
        <v>234557.13500000001</v>
      </c>
      <c r="O242" s="54">
        <v>325020.94500000001</v>
      </c>
      <c r="P242" s="54">
        <v>416132.22499999998</v>
      </c>
      <c r="Q242" s="54">
        <v>507234.505</v>
      </c>
      <c r="R242" s="54">
        <v>508623.18</v>
      </c>
      <c r="S242" s="54">
        <v>507212.84499999997</v>
      </c>
      <c r="T242" s="54">
        <v>507251.54</v>
      </c>
      <c r="U242" s="54">
        <v>507210.73499999999</v>
      </c>
      <c r="V242" s="54">
        <v>508638.23</v>
      </c>
      <c r="W242" s="54">
        <v>507222.05499999999</v>
      </c>
      <c r="X242" s="54">
        <v>507231.9</v>
      </c>
      <c r="Y242" s="54">
        <v>507234.16499999998</v>
      </c>
      <c r="Z242" s="54">
        <v>508632.96</v>
      </c>
      <c r="AA242" s="54">
        <v>507219.21500000003</v>
      </c>
      <c r="AB242" s="54">
        <v>507223.41499999998</v>
      </c>
    </row>
    <row r="243" spans="2:28" ht="15.75" x14ac:dyDescent="0.3">
      <c r="B243" s="7" t="s">
        <v>148</v>
      </c>
      <c r="C243" s="7" t="s">
        <v>154</v>
      </c>
      <c r="D243" s="54"/>
      <c r="E243" s="54"/>
      <c r="F243" s="54"/>
      <c r="G243" s="54"/>
      <c r="H243" s="54">
        <v>858799.09499999997</v>
      </c>
      <c r="I243" s="54">
        <v>858846.27499999898</v>
      </c>
      <c r="J243" s="54">
        <v>861124.95499999996</v>
      </c>
      <c r="K243" s="54">
        <v>858841.32499999995</v>
      </c>
      <c r="L243" s="54">
        <v>858805.89500000002</v>
      </c>
      <c r="M243" s="54">
        <v>858788.68</v>
      </c>
      <c r="N243" s="54">
        <v>861070.99</v>
      </c>
      <c r="O243" s="54">
        <v>858786.9</v>
      </c>
      <c r="P243" s="54">
        <v>858769.25</v>
      </c>
      <c r="Q243" s="54">
        <v>858828.81</v>
      </c>
      <c r="R243" s="54">
        <v>861099.52000000002</v>
      </c>
      <c r="S243" s="54">
        <v>858826.39500000002</v>
      </c>
      <c r="T243" s="54">
        <v>858790.17</v>
      </c>
      <c r="U243" s="54">
        <v>858805.03500000003</v>
      </c>
      <c r="V243" s="54">
        <v>861085.51</v>
      </c>
      <c r="W243" s="54">
        <v>858790.87</v>
      </c>
      <c r="X243" s="54">
        <v>858810.73499999999</v>
      </c>
      <c r="Y243" s="54">
        <v>858821.70499999996</v>
      </c>
      <c r="Z243" s="54">
        <v>861131.51500000001</v>
      </c>
      <c r="AA243" s="54">
        <v>858773.65500000003</v>
      </c>
      <c r="AB243" s="54">
        <v>858818.36499999999</v>
      </c>
    </row>
    <row r="244" spans="2:28" ht="15.75" x14ac:dyDescent="0.3">
      <c r="B244" s="7" t="s">
        <v>148</v>
      </c>
      <c r="C244" s="7" t="s">
        <v>155</v>
      </c>
      <c r="D244" s="54"/>
      <c r="E244" s="54"/>
      <c r="F244" s="54"/>
      <c r="G244" s="54"/>
      <c r="H244" s="54"/>
      <c r="I244" s="54"/>
      <c r="J244" s="54"/>
      <c r="K244" s="54"/>
      <c r="L244" s="54"/>
      <c r="M244" s="54">
        <v>665712.93999999994</v>
      </c>
      <c r="N244" s="54">
        <v>1289579.585</v>
      </c>
      <c r="O244" s="54">
        <v>1906381.125</v>
      </c>
      <c r="P244" s="54">
        <v>2204534.4</v>
      </c>
      <c r="Q244" s="54">
        <v>2204506.46</v>
      </c>
      <c r="R244" s="54">
        <v>2445349.5249999999</v>
      </c>
      <c r="S244" s="54">
        <v>2672772.105</v>
      </c>
      <c r="T244" s="54">
        <v>2906899.59</v>
      </c>
      <c r="U244" s="54">
        <v>3375145.6349999998</v>
      </c>
      <c r="V244" s="54">
        <v>3887406.58</v>
      </c>
      <c r="W244" s="54">
        <v>4667401.1349999998</v>
      </c>
      <c r="X244" s="54">
        <v>5746945.8700000001</v>
      </c>
      <c r="Y244" s="54">
        <v>6592418.5999999996</v>
      </c>
      <c r="Z244" s="54">
        <v>7458196.5899999999</v>
      </c>
      <c r="AA244" s="54">
        <v>8283317.7350000003</v>
      </c>
      <c r="AB244" s="54">
        <v>9128789.7650000006</v>
      </c>
    </row>
    <row r="245" spans="2:28" ht="15.75" x14ac:dyDescent="0.3">
      <c r="B245" s="7" t="s">
        <v>148</v>
      </c>
      <c r="C245" s="7" t="s">
        <v>156</v>
      </c>
      <c r="D245" s="54"/>
      <c r="E245" s="54">
        <v>888233.35</v>
      </c>
      <c r="F245" s="54">
        <v>890739.73</v>
      </c>
      <c r="G245" s="54">
        <v>888287.32499999995</v>
      </c>
      <c r="H245" s="54">
        <v>888249.55500000005</v>
      </c>
      <c r="I245" s="54">
        <v>888210.68500000006</v>
      </c>
      <c r="J245" s="54">
        <v>902847.01500000001</v>
      </c>
      <c r="K245" s="54">
        <v>900319.05500000005</v>
      </c>
      <c r="L245" s="54">
        <v>900312.98499999999</v>
      </c>
      <c r="M245" s="54">
        <v>1027877.605</v>
      </c>
      <c r="N245" s="54">
        <v>1043425.46</v>
      </c>
      <c r="O245" s="54">
        <v>1047505.625</v>
      </c>
      <c r="P245" s="54">
        <v>1047456.495</v>
      </c>
      <c r="Q245" s="54">
        <v>1047510.4350000001</v>
      </c>
      <c r="R245" s="54">
        <v>1050345.085</v>
      </c>
      <c r="S245" s="54">
        <v>1047458.855</v>
      </c>
      <c r="T245" s="54">
        <v>1047475.735</v>
      </c>
      <c r="U245" s="54">
        <v>1047488.08</v>
      </c>
      <c r="V245" s="54">
        <v>1050325.6599999999</v>
      </c>
      <c r="W245" s="54">
        <v>1047497.355</v>
      </c>
      <c r="X245" s="54">
        <v>1047516.295</v>
      </c>
      <c r="Y245" s="54">
        <v>1047506.845</v>
      </c>
      <c r="Z245" s="54">
        <v>1050365.635</v>
      </c>
      <c r="AA245" s="54">
        <v>1047463.56</v>
      </c>
      <c r="AB245" s="54">
        <v>1047515.98</v>
      </c>
    </row>
    <row r="246" spans="2:28" ht="15.75" x14ac:dyDescent="0.3">
      <c r="B246" s="7" t="s">
        <v>148</v>
      </c>
      <c r="C246" s="7" t="s">
        <v>157</v>
      </c>
      <c r="D246" s="54"/>
      <c r="E246" s="54"/>
      <c r="F246" s="54"/>
      <c r="G246" s="54"/>
      <c r="H246" s="54"/>
      <c r="I246" s="54">
        <v>91099.835000000006</v>
      </c>
      <c r="J246" s="54">
        <v>182738.05</v>
      </c>
      <c r="K246" s="54">
        <v>273307.19500000001</v>
      </c>
      <c r="L246" s="54">
        <v>364418.59</v>
      </c>
      <c r="M246" s="54">
        <v>455510.45</v>
      </c>
      <c r="N246" s="54">
        <v>548143.19999999995</v>
      </c>
      <c r="O246" s="54">
        <v>637681.16500000004</v>
      </c>
      <c r="P246" s="54">
        <v>728845.06499999994</v>
      </c>
      <c r="Q246" s="54">
        <v>819933.31</v>
      </c>
      <c r="R246" s="54">
        <v>913594.78500000003</v>
      </c>
      <c r="S246" s="54">
        <v>911052.91500000004</v>
      </c>
      <c r="T246" s="54">
        <v>911032.62</v>
      </c>
      <c r="U246" s="54">
        <v>911011.21</v>
      </c>
      <c r="V246" s="54">
        <v>913601.57499999995</v>
      </c>
      <c r="W246" s="54">
        <v>911012.86</v>
      </c>
      <c r="X246" s="54">
        <v>911011.23499999999</v>
      </c>
      <c r="Y246" s="54">
        <v>911057.47</v>
      </c>
      <c r="Z246" s="54">
        <v>913608.44</v>
      </c>
      <c r="AA246" s="54">
        <v>911051.33499999996</v>
      </c>
      <c r="AB246" s="54">
        <v>910972.96</v>
      </c>
    </row>
    <row r="247" spans="2:28" ht="15.75" x14ac:dyDescent="0.3">
      <c r="B247" s="7" t="s">
        <v>148</v>
      </c>
      <c r="C247" s="7" t="s">
        <v>158</v>
      </c>
      <c r="D247" s="54">
        <v>192106.47500000001</v>
      </c>
      <c r="E247" s="54">
        <v>257833.52</v>
      </c>
      <c r="F247" s="54">
        <v>258523.84</v>
      </c>
      <c r="G247" s="54">
        <v>257814.065</v>
      </c>
      <c r="H247" s="54">
        <v>257809.09</v>
      </c>
      <c r="I247" s="54">
        <v>257827.16</v>
      </c>
      <c r="J247" s="54">
        <v>258493.34</v>
      </c>
      <c r="K247" s="54">
        <v>257808.91</v>
      </c>
      <c r="L247" s="54">
        <v>257801.59</v>
      </c>
      <c r="M247" s="54">
        <v>257818.44500000001</v>
      </c>
      <c r="N247" s="54">
        <v>258511.6</v>
      </c>
      <c r="O247" s="54">
        <v>257821.43</v>
      </c>
      <c r="P247" s="54">
        <v>257816.52499999999</v>
      </c>
      <c r="Q247" s="54">
        <v>257830.65</v>
      </c>
      <c r="R247" s="54">
        <v>258504.45</v>
      </c>
      <c r="S247" s="54">
        <v>257821.625</v>
      </c>
      <c r="T247" s="54">
        <v>257812.66</v>
      </c>
      <c r="U247" s="54">
        <v>257814.76500000001</v>
      </c>
      <c r="V247" s="54">
        <v>258510.535</v>
      </c>
      <c r="W247" s="54">
        <v>257815.595</v>
      </c>
      <c r="X247" s="54">
        <v>257826.67</v>
      </c>
      <c r="Y247" s="54">
        <v>257823.9</v>
      </c>
      <c r="Z247" s="54">
        <v>258519.04500000001</v>
      </c>
      <c r="AA247" s="54">
        <v>257806.125</v>
      </c>
      <c r="AB247" s="54">
        <v>257835</v>
      </c>
    </row>
    <row r="248" spans="2:28" ht="15.75" x14ac:dyDescent="0.3">
      <c r="B248" s="7" t="s">
        <v>148</v>
      </c>
      <c r="C248" s="7" t="s">
        <v>159</v>
      </c>
      <c r="D248" s="54"/>
      <c r="E248" s="54"/>
      <c r="F248" s="54"/>
      <c r="G248" s="54"/>
      <c r="H248" s="54"/>
      <c r="I248" s="54"/>
      <c r="J248" s="54">
        <v>426387.96</v>
      </c>
      <c r="K248" s="54">
        <v>850336.54500000004</v>
      </c>
      <c r="L248" s="54">
        <v>1275432.2150000001</v>
      </c>
      <c r="M248" s="54">
        <v>1455170.1</v>
      </c>
      <c r="N248" s="54">
        <v>1459259.89</v>
      </c>
      <c r="O248" s="54">
        <v>1634646.7649999999</v>
      </c>
      <c r="P248" s="54">
        <v>1634709.165</v>
      </c>
      <c r="Q248" s="54">
        <v>1814244.09</v>
      </c>
      <c r="R248" s="54">
        <v>2090687.81</v>
      </c>
      <c r="S248" s="54">
        <v>2264194.5699999998</v>
      </c>
      <c r="T248" s="54">
        <v>2511772.625</v>
      </c>
      <c r="U248" s="54">
        <v>3006711.52</v>
      </c>
      <c r="V248" s="54">
        <v>3759715.18</v>
      </c>
      <c r="W248" s="54">
        <v>4739135.5599999996</v>
      </c>
      <c r="X248" s="54">
        <v>5481586.1749999998</v>
      </c>
      <c r="Y248" s="54">
        <v>5976541.7949999999</v>
      </c>
      <c r="Z248" s="54">
        <v>6241379.2000000002</v>
      </c>
      <c r="AA248" s="54">
        <v>6224021.9249999998</v>
      </c>
      <c r="AB248" s="54">
        <v>6224111.165</v>
      </c>
    </row>
    <row r="249" spans="2:28" ht="15.75" x14ac:dyDescent="0.3">
      <c r="B249" s="7" t="s">
        <v>148</v>
      </c>
      <c r="C249" s="7" t="s">
        <v>160</v>
      </c>
      <c r="D249" s="54"/>
      <c r="E249" s="54"/>
      <c r="F249" s="54">
        <v>172730.73499999999</v>
      </c>
      <c r="G249" s="54">
        <v>212756.10500000001</v>
      </c>
      <c r="H249" s="54">
        <v>253311.61</v>
      </c>
      <c r="I249" s="54">
        <v>293862.565</v>
      </c>
      <c r="J249" s="54">
        <v>386611.77500000002</v>
      </c>
      <c r="K249" s="54">
        <v>477013.78499999997</v>
      </c>
      <c r="L249" s="54">
        <v>568572.70499999996</v>
      </c>
      <c r="M249" s="54">
        <v>1414941.23</v>
      </c>
      <c r="N249" s="54">
        <v>1500761.26</v>
      </c>
      <c r="O249" s="54">
        <v>1577180.2450000001</v>
      </c>
      <c r="P249" s="54">
        <v>1658336.98</v>
      </c>
      <c r="Q249" s="54">
        <v>1698800.48</v>
      </c>
      <c r="R249" s="54">
        <v>1704092.2849999999</v>
      </c>
      <c r="S249" s="54">
        <v>1712418.2749999999</v>
      </c>
      <c r="T249" s="54">
        <v>1725918.9650000001</v>
      </c>
      <c r="U249" s="54">
        <v>1739504.38</v>
      </c>
      <c r="V249" s="54">
        <v>1758334.88</v>
      </c>
      <c r="W249" s="54">
        <v>1766485.99</v>
      </c>
      <c r="X249" s="54">
        <v>1780008.34</v>
      </c>
      <c r="Y249" s="54">
        <v>1793562.7250000001</v>
      </c>
      <c r="Z249" s="54">
        <v>1812647.9</v>
      </c>
      <c r="AA249" s="54">
        <v>1820607.165</v>
      </c>
      <c r="AB249" s="54">
        <v>1834007.645</v>
      </c>
    </row>
    <row r="250" spans="2:28" ht="15.75" x14ac:dyDescent="0.3">
      <c r="B250" s="7" t="s">
        <v>148</v>
      </c>
      <c r="C250" s="7" t="s">
        <v>161</v>
      </c>
      <c r="D250" s="54"/>
      <c r="E250" s="54"/>
      <c r="F250" s="54"/>
      <c r="G250" s="54">
        <v>7280.76</v>
      </c>
      <c r="H250" s="54">
        <v>7281.1850000000004</v>
      </c>
      <c r="I250" s="54">
        <v>7280.8549999999996</v>
      </c>
      <c r="J250" s="54">
        <v>7301.8950000000004</v>
      </c>
      <c r="K250" s="54">
        <v>7280.79</v>
      </c>
      <c r="L250" s="54">
        <v>7280.5749999999998</v>
      </c>
      <c r="M250" s="54">
        <v>7280.49</v>
      </c>
      <c r="N250" s="54">
        <v>7301.85</v>
      </c>
      <c r="O250" s="54">
        <v>7280.57</v>
      </c>
      <c r="P250" s="54">
        <v>7281.13</v>
      </c>
      <c r="Q250" s="54">
        <v>7280.5</v>
      </c>
      <c r="R250" s="54">
        <v>7302.3149999999996</v>
      </c>
      <c r="S250" s="54">
        <v>7281.33</v>
      </c>
      <c r="T250" s="54">
        <v>7281.03</v>
      </c>
      <c r="U250" s="54">
        <v>19579.654999999999</v>
      </c>
      <c r="V250" s="54">
        <v>19636.834999999999</v>
      </c>
      <c r="W250" s="54">
        <v>19578.580000000002</v>
      </c>
      <c r="X250" s="54">
        <v>19580.3</v>
      </c>
      <c r="Y250" s="54">
        <v>19580.035</v>
      </c>
      <c r="Z250" s="54">
        <v>19637.54</v>
      </c>
      <c r="AA250" s="54">
        <v>19580.305</v>
      </c>
      <c r="AB250" s="54">
        <v>19579.025000000001</v>
      </c>
    </row>
    <row r="251" spans="2:28" ht="15.75" x14ac:dyDescent="0.3">
      <c r="B251" s="7" t="s">
        <v>148</v>
      </c>
      <c r="C251" s="7" t="s">
        <v>163</v>
      </c>
      <c r="D251" s="54">
        <v>23666.92</v>
      </c>
      <c r="E251" s="54">
        <v>15645.004999999999</v>
      </c>
      <c r="F251" s="54">
        <v>15690.415000000001</v>
      </c>
      <c r="G251" s="54">
        <v>15643.8</v>
      </c>
      <c r="H251" s="54">
        <v>21251.88</v>
      </c>
      <c r="I251" s="54">
        <v>21253.4</v>
      </c>
      <c r="J251" s="54">
        <v>21313.535</v>
      </c>
      <c r="K251" s="54">
        <v>56474.84</v>
      </c>
      <c r="L251" s="54">
        <v>85600.225000000006</v>
      </c>
      <c r="M251" s="54">
        <v>85599.89</v>
      </c>
      <c r="N251" s="54">
        <v>85849.06</v>
      </c>
      <c r="O251" s="54">
        <v>85600.384999999995</v>
      </c>
      <c r="P251" s="54">
        <v>85597.085000000006</v>
      </c>
      <c r="Q251" s="54">
        <v>85599.3</v>
      </c>
      <c r="R251" s="54">
        <v>85849.895000000004</v>
      </c>
      <c r="S251" s="54">
        <v>85599.96</v>
      </c>
      <c r="T251" s="54">
        <v>85603.214999999997</v>
      </c>
      <c r="U251" s="54">
        <v>85601.06</v>
      </c>
      <c r="V251" s="54">
        <v>85850.714999999997</v>
      </c>
      <c r="W251" s="54">
        <v>100160.68</v>
      </c>
      <c r="X251" s="54">
        <v>100161.675</v>
      </c>
      <c r="Y251" s="54">
        <v>100167.26</v>
      </c>
      <c r="Z251" s="54">
        <v>100457.29</v>
      </c>
      <c r="AA251" s="54">
        <v>100163.06</v>
      </c>
      <c r="AB251" s="54">
        <v>100159.505</v>
      </c>
    </row>
    <row r="252" spans="2:28" ht="15.75" x14ac:dyDescent="0.3">
      <c r="B252" s="7" t="s">
        <v>148</v>
      </c>
      <c r="C252" s="7" t="s">
        <v>164</v>
      </c>
      <c r="D252" s="54">
        <v>76304.625</v>
      </c>
      <c r="E252" s="54">
        <v>49745.055</v>
      </c>
      <c r="F252" s="54">
        <v>49867</v>
      </c>
      <c r="G252" s="54">
        <v>49741.37</v>
      </c>
      <c r="H252" s="54">
        <v>49740.235000000001</v>
      </c>
      <c r="I252" s="54">
        <v>49743.635000000002</v>
      </c>
      <c r="J252" s="54">
        <v>49862.239999999998</v>
      </c>
      <c r="K252" s="54">
        <v>49740.01</v>
      </c>
      <c r="L252" s="54">
        <v>49739.154999999999</v>
      </c>
      <c r="M252" s="54">
        <v>49741.375</v>
      </c>
      <c r="N252" s="54">
        <v>49866.495000000003</v>
      </c>
      <c r="O252" s="54">
        <v>49742.22</v>
      </c>
      <c r="P252" s="54">
        <v>49741.52</v>
      </c>
      <c r="Q252" s="54">
        <v>49746.31</v>
      </c>
      <c r="R252" s="54">
        <v>49865.58</v>
      </c>
      <c r="S252" s="54">
        <v>49741.375</v>
      </c>
      <c r="T252" s="54">
        <v>68040.66</v>
      </c>
      <c r="U252" s="54">
        <v>68041.850000000006</v>
      </c>
      <c r="V252" s="54">
        <v>68217.574999999997</v>
      </c>
      <c r="W252" s="54">
        <v>68043.600000000006</v>
      </c>
      <c r="X252" s="54">
        <v>68046.880000000005</v>
      </c>
      <c r="Y252" s="54">
        <v>68045.414999999994</v>
      </c>
      <c r="Z252" s="54">
        <v>68221.98</v>
      </c>
      <c r="AA252" s="54">
        <v>68042.59</v>
      </c>
      <c r="AB252" s="54">
        <v>68043.904999999999</v>
      </c>
    </row>
    <row r="253" spans="2:28" ht="15.75" x14ac:dyDescent="0.3">
      <c r="B253" s="7" t="s">
        <v>148</v>
      </c>
      <c r="C253" s="7" t="s">
        <v>165</v>
      </c>
      <c r="D253" s="54"/>
      <c r="E253" s="54">
        <v>17119.314999999999</v>
      </c>
      <c r="F253" s="54">
        <v>58318.885000000002</v>
      </c>
      <c r="G253" s="54">
        <v>58151.945</v>
      </c>
      <c r="H253" s="54">
        <v>1789111.68</v>
      </c>
      <c r="I253" s="54">
        <v>2518011.3199999998</v>
      </c>
      <c r="J253" s="54">
        <v>3438761.875</v>
      </c>
      <c r="K253" s="54">
        <v>4340204.2750000004</v>
      </c>
      <c r="L253" s="54">
        <v>5251095.13</v>
      </c>
      <c r="M253" s="54">
        <v>6253183.0499999998</v>
      </c>
      <c r="N253" s="54">
        <v>6910393.1150000002</v>
      </c>
      <c r="O253" s="54">
        <v>7528484.0750000002</v>
      </c>
      <c r="P253" s="54">
        <v>8166261.1399999997</v>
      </c>
      <c r="Q253" s="54">
        <v>8808225.1999999993</v>
      </c>
      <c r="R253" s="54">
        <v>9198512.8599999994</v>
      </c>
      <c r="S253" s="54">
        <v>9554216.8599999994</v>
      </c>
      <c r="T253" s="54">
        <v>9918964.5099999998</v>
      </c>
      <c r="U253" s="54">
        <v>10283322.295</v>
      </c>
      <c r="V253" s="54">
        <v>10699986.83</v>
      </c>
      <c r="W253" s="54">
        <v>11125464.140000001</v>
      </c>
      <c r="X253" s="54">
        <v>11600209.609999999</v>
      </c>
      <c r="Y253" s="54">
        <v>11873650.550000001</v>
      </c>
      <c r="Z253" s="54">
        <v>12181760.185000001</v>
      </c>
      <c r="AA253" s="54">
        <v>12419766.314999999</v>
      </c>
      <c r="AB253" s="54">
        <v>12420309.529999999</v>
      </c>
    </row>
    <row r="254" spans="2:28" ht="15.75" x14ac:dyDescent="0.3">
      <c r="B254" s="7" t="s">
        <v>148</v>
      </c>
      <c r="C254" s="7" t="s">
        <v>166</v>
      </c>
      <c r="D254" s="54"/>
      <c r="E254" s="54">
        <v>127540.595</v>
      </c>
      <c r="F254" s="54">
        <v>480825.73</v>
      </c>
      <c r="G254" s="54">
        <v>1042175.01</v>
      </c>
      <c r="H254" s="54">
        <v>1826573.7549999999</v>
      </c>
      <c r="I254" s="54">
        <v>2610989.0350000001</v>
      </c>
      <c r="J254" s="54">
        <v>2988697.27</v>
      </c>
      <c r="K254" s="54">
        <v>3350755.395</v>
      </c>
      <c r="L254" s="54">
        <v>4328486.37</v>
      </c>
      <c r="M254" s="54">
        <v>5306328.5750000002</v>
      </c>
      <c r="N254" s="54">
        <v>6300824.3550000004</v>
      </c>
      <c r="O254" s="54">
        <v>6284219.7850000001</v>
      </c>
      <c r="P254" s="54">
        <v>6284123.7199999997</v>
      </c>
      <c r="Q254" s="54">
        <v>6284084.5049999999</v>
      </c>
      <c r="R254" s="54">
        <v>6300895.1900000004</v>
      </c>
      <c r="S254" s="54">
        <v>6284126.5599999996</v>
      </c>
      <c r="T254" s="54">
        <v>6284108.0999999996</v>
      </c>
      <c r="U254" s="54">
        <v>6284128.5800000001</v>
      </c>
      <c r="V254" s="54">
        <v>6300839.9699999997</v>
      </c>
      <c r="W254" s="54">
        <v>6283967.3150000004</v>
      </c>
      <c r="X254" s="54">
        <v>6284270.5449999999</v>
      </c>
      <c r="Y254" s="54">
        <v>6284306.8099999996</v>
      </c>
      <c r="Z254" s="54">
        <v>6301027.9850000003</v>
      </c>
      <c r="AA254" s="54">
        <v>6283800.0049999999</v>
      </c>
      <c r="AB254" s="54">
        <v>6284235.0499999998</v>
      </c>
    </row>
    <row r="255" spans="2:28" ht="15.75" x14ac:dyDescent="0.3">
      <c r="B255" s="7" t="s">
        <v>148</v>
      </c>
      <c r="C255" s="7" t="s">
        <v>167</v>
      </c>
      <c r="D255" s="54"/>
      <c r="E255" s="54">
        <v>76524.479999999996</v>
      </c>
      <c r="F255" s="54">
        <v>76735.17</v>
      </c>
      <c r="G255" s="54">
        <v>76529.759999999995</v>
      </c>
      <c r="H255" s="54">
        <v>76525.945000000007</v>
      </c>
      <c r="I255" s="54">
        <v>76521.149999999994</v>
      </c>
      <c r="J255" s="54">
        <v>76735.17</v>
      </c>
      <c r="K255" s="54">
        <v>76521.279999999999</v>
      </c>
      <c r="L255" s="54">
        <v>76522.570000000007</v>
      </c>
      <c r="M255" s="54">
        <v>76524.514999999999</v>
      </c>
      <c r="N255" s="54">
        <v>76729.854999999996</v>
      </c>
      <c r="O255" s="54">
        <v>76529.399999999994</v>
      </c>
      <c r="P255" s="54">
        <v>76524.08</v>
      </c>
      <c r="Q255" s="54">
        <v>76532.755000000005</v>
      </c>
      <c r="R255" s="54">
        <v>76731.574999999997</v>
      </c>
      <c r="S255" s="54">
        <v>76524.485000000001</v>
      </c>
      <c r="T255" s="54">
        <v>76526.27</v>
      </c>
      <c r="U255" s="54">
        <v>76527.044999999998</v>
      </c>
      <c r="V255" s="54">
        <v>76729.945000000007</v>
      </c>
      <c r="W255" s="54">
        <v>76527.27</v>
      </c>
      <c r="X255" s="54">
        <v>76531.27</v>
      </c>
      <c r="Y255" s="54">
        <v>76527.994999999995</v>
      </c>
      <c r="Z255" s="54">
        <v>76732.740000000005</v>
      </c>
      <c r="AA255" s="54">
        <v>76525.490000000005</v>
      </c>
      <c r="AB255" s="54">
        <v>76531.460000000006</v>
      </c>
    </row>
    <row r="256" spans="2:28" ht="15.75" x14ac:dyDescent="0.3">
      <c r="B256" s="7" t="s">
        <v>148</v>
      </c>
      <c r="C256" s="7" t="s">
        <v>168</v>
      </c>
      <c r="D256" s="54"/>
      <c r="E256" s="54">
        <v>464619.88500000001</v>
      </c>
      <c r="F256" s="54">
        <v>465682.76500000001</v>
      </c>
      <c r="G256" s="54">
        <v>1136757.56</v>
      </c>
      <c r="H256" s="54">
        <v>1136769.75</v>
      </c>
      <c r="I256" s="54">
        <v>1176299.2450000001</v>
      </c>
      <c r="J256" s="54">
        <v>1179213.325</v>
      </c>
      <c r="K256" s="54">
        <v>1176296.4850000001</v>
      </c>
      <c r="L256" s="54">
        <v>1176236.2649999999</v>
      </c>
      <c r="M256" s="54">
        <v>1176281.8899999999</v>
      </c>
      <c r="N256" s="54">
        <v>1179170.405</v>
      </c>
      <c r="O256" s="54">
        <v>1469609.4350000001</v>
      </c>
      <c r="P256" s="54">
        <v>1475963.89</v>
      </c>
      <c r="Q256" s="54">
        <v>1475852.155</v>
      </c>
      <c r="R256" s="54">
        <v>1479558.73</v>
      </c>
      <c r="S256" s="54">
        <v>1475949.54</v>
      </c>
      <c r="T256" s="54">
        <v>1475917.165</v>
      </c>
      <c r="U256" s="54">
        <v>1475909.69</v>
      </c>
      <c r="V256" s="54">
        <v>1479538.835</v>
      </c>
      <c r="W256" s="54">
        <v>1475974.55</v>
      </c>
      <c r="X256" s="54">
        <v>1475954.9</v>
      </c>
      <c r="Y256" s="54">
        <v>1475970.42</v>
      </c>
      <c r="Z256" s="54">
        <v>1479507.9850000001</v>
      </c>
      <c r="AA256" s="54">
        <v>1475931.46</v>
      </c>
      <c r="AB256" s="54">
        <v>1475932.22</v>
      </c>
    </row>
    <row r="257" spans="2:28" ht="15.75" x14ac:dyDescent="0.3">
      <c r="B257" s="7" t="s">
        <v>148</v>
      </c>
      <c r="C257" s="7" t="s">
        <v>169</v>
      </c>
      <c r="D257" s="54"/>
      <c r="E257" s="54">
        <v>979322.51</v>
      </c>
      <c r="F257" s="54">
        <v>1091873.915</v>
      </c>
      <c r="G257" s="54">
        <v>1088728.72</v>
      </c>
      <c r="H257" s="54">
        <v>1088663.25</v>
      </c>
      <c r="I257" s="54">
        <v>1088630.7350000001</v>
      </c>
      <c r="J257" s="54">
        <v>1091852.82</v>
      </c>
      <c r="K257" s="54">
        <v>1088617.0349999999</v>
      </c>
      <c r="L257" s="54">
        <v>1088629.835</v>
      </c>
      <c r="M257" s="54">
        <v>1088647.115</v>
      </c>
      <c r="N257" s="54">
        <v>1091800.31</v>
      </c>
      <c r="O257" s="54">
        <v>1088699.76</v>
      </c>
      <c r="P257" s="54">
        <v>1088658.02</v>
      </c>
      <c r="Q257" s="54">
        <v>1088741.83</v>
      </c>
      <c r="R257" s="54">
        <v>1091828.9450000001</v>
      </c>
      <c r="S257" s="54">
        <v>1088646.25</v>
      </c>
      <c r="T257" s="54">
        <v>1088674.7549999999</v>
      </c>
      <c r="U257" s="54">
        <v>1088679.44</v>
      </c>
      <c r="V257" s="54">
        <v>1091786.7</v>
      </c>
      <c r="W257" s="54">
        <v>1088700.845</v>
      </c>
      <c r="X257" s="54">
        <v>1088732.2749999999</v>
      </c>
      <c r="Y257" s="54">
        <v>1088715.6000000001</v>
      </c>
      <c r="Z257" s="54">
        <v>1091829.9550000001</v>
      </c>
      <c r="AA257" s="54">
        <v>1088649.56</v>
      </c>
      <c r="AB257" s="54">
        <v>1088729.5249999999</v>
      </c>
    </row>
    <row r="258" spans="2:28" ht="15.75" x14ac:dyDescent="0.3">
      <c r="B258" s="7" t="s">
        <v>148</v>
      </c>
      <c r="C258" s="7" t="s">
        <v>172</v>
      </c>
      <c r="D258" s="54">
        <v>143716.77499999999</v>
      </c>
      <c r="E258" s="54">
        <v>94039.18</v>
      </c>
      <c r="F258" s="54">
        <v>94238.8</v>
      </c>
      <c r="G258" s="54">
        <v>94035.225000000006</v>
      </c>
      <c r="H258" s="54">
        <v>94035.014999999999</v>
      </c>
      <c r="I258" s="54">
        <v>94028.02</v>
      </c>
      <c r="J258" s="54">
        <v>94237.94</v>
      </c>
      <c r="K258" s="54">
        <v>94027.035000000003</v>
      </c>
      <c r="L258" s="54">
        <v>94034.21</v>
      </c>
      <c r="M258" s="54">
        <v>111148.685</v>
      </c>
      <c r="N258" s="54">
        <v>111416.755</v>
      </c>
      <c r="O258" s="54">
        <v>111154.355</v>
      </c>
      <c r="P258" s="54">
        <v>111162.815</v>
      </c>
      <c r="Q258" s="54">
        <v>111154.625</v>
      </c>
      <c r="R258" s="54">
        <v>154426.5</v>
      </c>
      <c r="S258" s="54">
        <v>154055.05499999999</v>
      </c>
      <c r="T258" s="54">
        <v>154050.97500000001</v>
      </c>
      <c r="U258" s="54">
        <v>154050.245</v>
      </c>
      <c r="V258" s="54">
        <v>154434.35500000001</v>
      </c>
      <c r="W258" s="54">
        <v>154054.59</v>
      </c>
      <c r="X258" s="54">
        <v>154058.29999999999</v>
      </c>
      <c r="Y258" s="54">
        <v>154047.91</v>
      </c>
      <c r="Z258" s="54">
        <v>154443.22</v>
      </c>
      <c r="AA258" s="54">
        <v>154050.07999999999</v>
      </c>
      <c r="AB258" s="54">
        <v>154055.12</v>
      </c>
    </row>
    <row r="259" spans="2:28" ht="15.75" x14ac:dyDescent="0.3">
      <c r="B259" s="7" t="s">
        <v>148</v>
      </c>
      <c r="C259" s="7" t="s">
        <v>174</v>
      </c>
      <c r="D259" s="54"/>
      <c r="E259" s="54"/>
      <c r="F259" s="54">
        <v>461835.37</v>
      </c>
      <c r="G259" s="54">
        <v>747428.82</v>
      </c>
      <c r="H259" s="54">
        <v>2022422.4750000001</v>
      </c>
      <c r="I259" s="54">
        <v>2193433.1800000002</v>
      </c>
      <c r="J259" s="54">
        <v>2467990.4900000002</v>
      </c>
      <c r="K259" s="54">
        <v>2461150.4449999998</v>
      </c>
      <c r="L259" s="54">
        <v>2461125.3450000002</v>
      </c>
      <c r="M259" s="54">
        <v>2570416.08</v>
      </c>
      <c r="N259" s="54">
        <v>4342985.08</v>
      </c>
      <c r="O259" s="54">
        <v>4330526.7199999997</v>
      </c>
      <c r="P259" s="54">
        <v>4330630.6349999998</v>
      </c>
      <c r="Q259" s="54">
        <v>4330671.4850000003</v>
      </c>
      <c r="R259" s="54">
        <v>5136032.8449999997</v>
      </c>
      <c r="S259" s="54">
        <v>5121430.2549999999</v>
      </c>
      <c r="T259" s="54">
        <v>5291343.0949999997</v>
      </c>
      <c r="U259" s="54">
        <v>5461466.3099999996</v>
      </c>
      <c r="V259" s="54">
        <v>5647314.5049999999</v>
      </c>
      <c r="W259" s="54">
        <v>5919505.6150000002</v>
      </c>
      <c r="X259" s="54">
        <v>5919459.0650000004</v>
      </c>
      <c r="Y259" s="54">
        <v>5919655.3700000001</v>
      </c>
      <c r="Z259" s="54">
        <v>5936186.4349999996</v>
      </c>
      <c r="AA259" s="54">
        <v>5919583.7850000001</v>
      </c>
      <c r="AB259" s="54">
        <v>5919301.9649999999</v>
      </c>
    </row>
    <row r="260" spans="2:28" ht="15.75" x14ac:dyDescent="0.3">
      <c r="B260" s="7" t="s">
        <v>148</v>
      </c>
      <c r="C260" s="7" t="s">
        <v>175</v>
      </c>
      <c r="D260" s="54">
        <v>79035.02</v>
      </c>
      <c r="E260" s="54">
        <v>51718.315000000002</v>
      </c>
      <c r="F260" s="54">
        <v>51828.14</v>
      </c>
      <c r="G260" s="54">
        <v>51715.38</v>
      </c>
      <c r="H260" s="54">
        <v>233921.715</v>
      </c>
      <c r="I260" s="54">
        <v>416140.26</v>
      </c>
      <c r="J260" s="54">
        <v>599999.92000000004</v>
      </c>
      <c r="K260" s="54">
        <v>780589.82</v>
      </c>
      <c r="L260" s="54">
        <v>962745.68</v>
      </c>
      <c r="M260" s="54">
        <v>962732.01500000001</v>
      </c>
      <c r="N260" s="54">
        <v>965414.29500000004</v>
      </c>
      <c r="O260" s="54">
        <v>962736.38</v>
      </c>
      <c r="P260" s="54">
        <v>962696.84499999997</v>
      </c>
      <c r="Q260" s="54">
        <v>962776.37</v>
      </c>
      <c r="R260" s="54">
        <v>1056792.9650000001</v>
      </c>
      <c r="S260" s="54">
        <v>1144964.99</v>
      </c>
      <c r="T260" s="54">
        <v>1236041.8899999999</v>
      </c>
      <c r="U260" s="54">
        <v>1327156.2</v>
      </c>
      <c r="V260" s="54">
        <v>1422200.71</v>
      </c>
      <c r="W260" s="54">
        <v>1418247.175</v>
      </c>
      <c r="X260" s="54">
        <v>1418246.66</v>
      </c>
      <c r="Y260" s="54">
        <v>1418269.24</v>
      </c>
      <c r="Z260" s="54">
        <v>1422275.92</v>
      </c>
      <c r="AA260" s="54">
        <v>1418207.4750000001</v>
      </c>
      <c r="AB260" s="54">
        <v>1418251.69</v>
      </c>
    </row>
  </sheetData>
  <mergeCells count="2">
    <mergeCell ref="B2:E2"/>
    <mergeCell ref="B3:N3"/>
  </mergeCells>
  <hyperlinks>
    <hyperlink ref="B1" location="Summary!A1" display="Back to summary" xr:uid="{2187C4BE-F423-490B-B20C-E39E9B1EC60D}"/>
  </hyperlinks>
  <pageMargins left="0.75" right="0.75" top="1" bottom="1" header="0.5" footer="0.5"/>
  <headerFooter>
    <oddHeader>&amp;C&amp;"Aptos"&amp;10&amp;KFF0000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4253B-2B86-490C-A638-9279342CC178}">
  <sheetPr>
    <tabColor theme="2"/>
  </sheetPr>
  <dimension ref="B1:AC135"/>
  <sheetViews>
    <sheetView topLeftCell="A41" workbookViewId="0">
      <selection activeCell="B61" sqref="B61"/>
    </sheetView>
  </sheetViews>
  <sheetFormatPr defaultColWidth="9.140625" defaultRowHeight="15" x14ac:dyDescent="0.25"/>
  <cols>
    <col min="1" max="1" width="3" style="6" customWidth="1"/>
    <col min="2" max="2" width="15.28515625" style="6" customWidth="1"/>
    <col min="3" max="3" width="21.7109375" style="6" customWidth="1"/>
    <col min="4" max="28" width="12.28515625" style="6" bestFit="1" customWidth="1"/>
    <col min="29" max="16384" width="9.140625" style="6"/>
  </cols>
  <sheetData>
    <row r="1" spans="2:29" ht="24.95" customHeight="1" x14ac:dyDescent="0.25">
      <c r="B1" s="46" t="s">
        <v>84</v>
      </c>
    </row>
    <row r="2" spans="2:29" ht="36" customHeight="1" thickBot="1" x14ac:dyDescent="0.3">
      <c r="B2" s="259" t="s">
        <v>35</v>
      </c>
      <c r="C2" s="260"/>
      <c r="D2" s="260"/>
      <c r="E2" s="260"/>
      <c r="F2" s="9"/>
      <c r="G2" s="9"/>
      <c r="H2" s="9"/>
      <c r="I2" s="9"/>
      <c r="J2" s="9"/>
    </row>
    <row r="3" spans="2:29" ht="28.5" customHeight="1" x14ac:dyDescent="0.25">
      <c r="B3" s="261" t="s">
        <v>190</v>
      </c>
      <c r="C3" s="262"/>
      <c r="D3" s="262"/>
      <c r="E3" s="262"/>
      <c r="F3" s="262"/>
      <c r="G3" s="262"/>
      <c r="H3" s="262"/>
      <c r="I3" s="262"/>
      <c r="J3" s="262"/>
      <c r="K3" s="262"/>
      <c r="L3" s="262"/>
      <c r="M3" s="262"/>
      <c r="N3" s="262"/>
    </row>
    <row r="4" spans="2:29" ht="18" customHeight="1" x14ac:dyDescent="0.25">
      <c r="B4" s="9"/>
      <c r="C4" s="9"/>
      <c r="D4" s="9"/>
      <c r="E4" s="281" t="s">
        <v>191</v>
      </c>
      <c r="F4" s="281"/>
      <c r="G4" s="281"/>
      <c r="H4" s="281"/>
      <c r="I4" s="281"/>
      <c r="J4" s="281"/>
      <c r="K4" s="281"/>
      <c r="L4" s="281"/>
      <c r="M4" s="281"/>
      <c r="N4" s="281"/>
      <c r="O4" s="281"/>
      <c r="P4" s="281"/>
      <c r="Q4" s="281"/>
      <c r="R4" s="281"/>
      <c r="S4" s="281"/>
      <c r="T4" s="281"/>
      <c r="U4" s="281"/>
      <c r="V4" s="281"/>
      <c r="W4" s="281"/>
      <c r="X4" s="281"/>
      <c r="Y4" s="281"/>
      <c r="Z4" s="281"/>
      <c r="AA4" s="281"/>
      <c r="AB4" s="281"/>
      <c r="AC4" s="281"/>
    </row>
    <row r="5" spans="2:29" ht="18" customHeight="1" x14ac:dyDescent="0.25">
      <c r="B5" s="135" t="s">
        <v>192</v>
      </c>
      <c r="C5" s="136" t="s">
        <v>92</v>
      </c>
      <c r="D5" s="135" t="s">
        <v>193</v>
      </c>
      <c r="E5" s="135" t="s">
        <v>194</v>
      </c>
      <c r="F5" s="135" t="s">
        <v>195</v>
      </c>
      <c r="G5" s="135" t="s">
        <v>196</v>
      </c>
      <c r="H5" s="135" t="s">
        <v>197</v>
      </c>
      <c r="I5" s="135" t="s">
        <v>198</v>
      </c>
      <c r="J5" s="135" t="s">
        <v>199</v>
      </c>
      <c r="K5" s="135" t="s">
        <v>200</v>
      </c>
      <c r="L5" s="135" t="s">
        <v>201</v>
      </c>
      <c r="M5" s="135" t="s">
        <v>202</v>
      </c>
      <c r="N5" s="135" t="s">
        <v>203</v>
      </c>
      <c r="O5" s="135" t="s">
        <v>204</v>
      </c>
      <c r="P5" s="135" t="s">
        <v>205</v>
      </c>
      <c r="Q5" s="135" t="s">
        <v>206</v>
      </c>
      <c r="R5" s="135" t="s">
        <v>207</v>
      </c>
      <c r="S5" s="135" t="s">
        <v>208</v>
      </c>
      <c r="T5" s="135" t="s">
        <v>209</v>
      </c>
      <c r="U5" s="135" t="s">
        <v>210</v>
      </c>
      <c r="V5" s="135" t="s">
        <v>211</v>
      </c>
      <c r="W5" s="135" t="s">
        <v>212</v>
      </c>
      <c r="X5" s="135" t="s">
        <v>213</v>
      </c>
      <c r="Y5" s="135" t="s">
        <v>214</v>
      </c>
      <c r="Z5" s="135" t="s">
        <v>215</v>
      </c>
      <c r="AA5" s="135" t="s">
        <v>216</v>
      </c>
      <c r="AB5" s="135" t="s">
        <v>217</v>
      </c>
      <c r="AC5" s="137" t="s">
        <v>218</v>
      </c>
    </row>
    <row r="6" spans="2:29" x14ac:dyDescent="0.25">
      <c r="B6" s="282" t="s">
        <v>219</v>
      </c>
      <c r="C6" s="283" t="s">
        <v>111</v>
      </c>
      <c r="D6" s="134" t="s">
        <v>220</v>
      </c>
      <c r="E6" s="138" t="s">
        <v>221</v>
      </c>
      <c r="F6" s="138" t="s">
        <v>221</v>
      </c>
      <c r="G6" s="138" t="s">
        <v>221</v>
      </c>
      <c r="H6" s="138" t="s">
        <v>221</v>
      </c>
      <c r="I6" s="138" t="s">
        <v>221</v>
      </c>
      <c r="J6" s="138" t="s">
        <v>221</v>
      </c>
      <c r="K6" s="138" t="s">
        <v>221</v>
      </c>
      <c r="L6" s="138" t="s">
        <v>221</v>
      </c>
      <c r="M6" s="138" t="s">
        <v>221</v>
      </c>
      <c r="N6" s="138" t="s">
        <v>221</v>
      </c>
      <c r="O6" s="139">
        <v>1.9E-2</v>
      </c>
      <c r="P6" s="140">
        <v>3.8100000000000002E-2</v>
      </c>
      <c r="Q6" s="141">
        <v>5.7099999999999998E-2</v>
      </c>
      <c r="R6" s="142">
        <v>7.6100000000000001E-2</v>
      </c>
      <c r="S6" s="143">
        <v>9.5200000000000007E-2</v>
      </c>
      <c r="T6" s="144">
        <v>0.11260000000000001</v>
      </c>
      <c r="U6" s="145">
        <v>0.13009999999999999</v>
      </c>
      <c r="V6" s="146">
        <v>0.14749999999999999</v>
      </c>
      <c r="W6" s="147">
        <v>0.16500000000000001</v>
      </c>
      <c r="X6" s="148">
        <v>0.18240000000000001</v>
      </c>
      <c r="Y6" s="149">
        <v>0.19989999999999999</v>
      </c>
      <c r="Z6" s="150">
        <v>0.21729999999999999</v>
      </c>
      <c r="AA6" s="151">
        <v>0.23480000000000001</v>
      </c>
      <c r="AB6" s="152">
        <v>0.25219999999999998</v>
      </c>
      <c r="AC6" s="153">
        <v>0.2697</v>
      </c>
    </row>
    <row r="7" spans="2:29" ht="15.75" customHeight="1" x14ac:dyDescent="0.25">
      <c r="B7" s="279"/>
      <c r="C7" s="277"/>
      <c r="D7" s="134" t="s">
        <v>222</v>
      </c>
      <c r="E7" s="138" t="s">
        <v>221</v>
      </c>
      <c r="F7" s="138" t="s">
        <v>221</v>
      </c>
      <c r="G7" s="138" t="s">
        <v>221</v>
      </c>
      <c r="H7" s="138" t="s">
        <v>221</v>
      </c>
      <c r="I7" s="138" t="s">
        <v>221</v>
      </c>
      <c r="J7" s="138" t="s">
        <v>221</v>
      </c>
      <c r="K7" s="138" t="s">
        <v>221</v>
      </c>
      <c r="L7" s="138" t="s">
        <v>221</v>
      </c>
      <c r="M7" s="138" t="s">
        <v>221</v>
      </c>
      <c r="N7" s="138" t="s">
        <v>221</v>
      </c>
      <c r="O7" s="142">
        <v>7.8200000000000006E-2</v>
      </c>
      <c r="P7" s="146">
        <v>0.15640000000000001</v>
      </c>
      <c r="Q7" s="151">
        <v>0.2346</v>
      </c>
      <c r="R7" s="154">
        <v>0.31280000000000002</v>
      </c>
      <c r="S7" s="155">
        <v>0.39100000000000001</v>
      </c>
      <c r="T7" s="156">
        <v>0.43020000000000003</v>
      </c>
      <c r="U7" s="157">
        <v>0.46929999999999999</v>
      </c>
      <c r="V7" s="158">
        <v>0.50839999999999996</v>
      </c>
      <c r="W7" s="159">
        <v>0.54749999999999999</v>
      </c>
      <c r="X7" s="160">
        <v>0.58660000000000001</v>
      </c>
      <c r="Y7" s="161">
        <v>0.62570000000000003</v>
      </c>
      <c r="Z7" s="162">
        <v>0.66479999999999995</v>
      </c>
      <c r="AA7" s="163">
        <v>0.70389999999999997</v>
      </c>
      <c r="AB7" s="164">
        <v>0.74299999999999999</v>
      </c>
      <c r="AC7" s="165">
        <v>0.78210000000000002</v>
      </c>
    </row>
    <row r="8" spans="2:29" ht="15.75" customHeight="1" x14ac:dyDescent="0.25">
      <c r="B8" s="279"/>
      <c r="C8" s="277"/>
      <c r="D8" s="134" t="s">
        <v>223</v>
      </c>
      <c r="E8" s="138">
        <v>5.9999999999999995E-4</v>
      </c>
      <c r="F8" s="138">
        <v>1.1999999999999999E-3</v>
      </c>
      <c r="G8" s="138">
        <v>1.8E-3</v>
      </c>
      <c r="H8" s="138">
        <v>2.3999999999999998E-3</v>
      </c>
      <c r="I8" s="138">
        <v>3.0999999999999999E-3</v>
      </c>
      <c r="J8" s="138">
        <v>3.7000000000000002E-3</v>
      </c>
      <c r="K8" s="138">
        <v>4.3E-3</v>
      </c>
      <c r="L8" s="138">
        <v>4.8999999999999998E-3</v>
      </c>
      <c r="M8" s="138">
        <v>5.4999999999999997E-3</v>
      </c>
      <c r="N8" s="138">
        <v>6.1000000000000004E-3</v>
      </c>
      <c r="O8" s="138">
        <v>6.7000000000000002E-3</v>
      </c>
      <c r="P8" s="144">
        <v>0.10829999999999999</v>
      </c>
      <c r="Q8" s="149">
        <v>0.2099</v>
      </c>
      <c r="R8" s="154">
        <v>0.31140000000000001</v>
      </c>
      <c r="S8" s="166">
        <v>0.41299999999999998</v>
      </c>
      <c r="T8" s="167">
        <v>0.5262</v>
      </c>
      <c r="U8" s="168">
        <v>0.63939999999999997</v>
      </c>
      <c r="V8" s="169">
        <v>0.75260000000000005</v>
      </c>
      <c r="W8" s="170">
        <v>0.86580000000000001</v>
      </c>
      <c r="X8" s="171">
        <v>0.97899999999999998</v>
      </c>
      <c r="Y8" s="172">
        <v>1.0922000000000001</v>
      </c>
      <c r="Z8" s="173">
        <v>1.2054</v>
      </c>
      <c r="AA8" s="174">
        <v>1.3186</v>
      </c>
      <c r="AB8" s="175">
        <v>1.4317</v>
      </c>
      <c r="AC8" s="176">
        <v>1.5448999999999999</v>
      </c>
    </row>
    <row r="9" spans="2:29" ht="15.75" customHeight="1" x14ac:dyDescent="0.25">
      <c r="B9" s="279"/>
      <c r="C9" s="277" t="s">
        <v>112</v>
      </c>
      <c r="D9" s="134" t="s">
        <v>220</v>
      </c>
      <c r="E9" s="138" t="s">
        <v>221</v>
      </c>
      <c r="F9" s="138" t="s">
        <v>221</v>
      </c>
      <c r="G9" s="138" t="s">
        <v>221</v>
      </c>
      <c r="H9" s="138" t="s">
        <v>221</v>
      </c>
      <c r="I9" s="138" t="s">
        <v>221</v>
      </c>
      <c r="J9" s="138">
        <v>1.43E-2</v>
      </c>
      <c r="K9" s="139">
        <v>2.86E-2</v>
      </c>
      <c r="L9" s="140">
        <v>4.2799999999999998E-2</v>
      </c>
      <c r="M9" s="141">
        <v>5.7099999999999998E-2</v>
      </c>
      <c r="N9" s="141">
        <v>7.1400000000000005E-2</v>
      </c>
      <c r="O9" s="177">
        <v>8.5699999999999998E-2</v>
      </c>
      <c r="P9" s="143">
        <v>9.9900000000000003E-2</v>
      </c>
      <c r="Q9" s="178">
        <v>0.1142</v>
      </c>
      <c r="R9" s="145">
        <v>0.1285</v>
      </c>
      <c r="S9" s="145">
        <v>0.14280000000000001</v>
      </c>
      <c r="T9" s="146">
        <v>0.15859999999999999</v>
      </c>
      <c r="U9" s="179">
        <v>0.17449999999999999</v>
      </c>
      <c r="V9" s="148">
        <v>0.1903</v>
      </c>
      <c r="W9" s="149">
        <v>0.20619999999999999</v>
      </c>
      <c r="X9" s="150">
        <v>0.22209999999999999</v>
      </c>
      <c r="Y9" s="151">
        <v>0.2379</v>
      </c>
      <c r="Z9" s="180">
        <v>0.25380000000000003</v>
      </c>
      <c r="AA9" s="153">
        <v>0.2697</v>
      </c>
      <c r="AB9" s="181">
        <v>0.28549999999999998</v>
      </c>
      <c r="AC9" s="182">
        <v>0.3014</v>
      </c>
    </row>
    <row r="10" spans="2:29" ht="15.75" customHeight="1" x14ac:dyDescent="0.25">
      <c r="B10" s="279"/>
      <c r="C10" s="277"/>
      <c r="D10" s="134" t="s">
        <v>222</v>
      </c>
      <c r="E10" s="138" t="s">
        <v>221</v>
      </c>
      <c r="F10" s="138" t="s">
        <v>221</v>
      </c>
      <c r="G10" s="138" t="s">
        <v>221</v>
      </c>
      <c r="H10" s="138" t="s">
        <v>221</v>
      </c>
      <c r="I10" s="138" t="s">
        <v>221</v>
      </c>
      <c r="J10" s="138" t="s">
        <v>221</v>
      </c>
      <c r="K10" s="138" t="s">
        <v>221</v>
      </c>
      <c r="L10" s="138">
        <v>7.4999999999999997E-3</v>
      </c>
      <c r="M10" s="144">
        <v>0.1081</v>
      </c>
      <c r="N10" s="149">
        <v>0.20860000000000001</v>
      </c>
      <c r="O10" s="154">
        <v>0.30919999999999997</v>
      </c>
      <c r="P10" s="183">
        <v>0.4098</v>
      </c>
      <c r="Q10" s="158">
        <v>0.51029999999999998</v>
      </c>
      <c r="R10" s="161">
        <v>0.6109</v>
      </c>
      <c r="S10" s="163">
        <v>0.70389999999999997</v>
      </c>
      <c r="T10" s="165">
        <v>0.77510000000000001</v>
      </c>
      <c r="U10" s="184">
        <v>0.84640000000000004</v>
      </c>
      <c r="V10" s="185">
        <v>0.91769999999999996</v>
      </c>
      <c r="W10" s="186">
        <v>0.9889</v>
      </c>
      <c r="X10" s="187">
        <v>1.0602</v>
      </c>
      <c r="Y10" s="188">
        <v>1.1314</v>
      </c>
      <c r="Z10" s="173">
        <v>1.2027000000000001</v>
      </c>
      <c r="AA10" s="189">
        <v>1.2739</v>
      </c>
      <c r="AB10" s="189">
        <v>1.2739</v>
      </c>
      <c r="AC10" s="189">
        <v>1.2739</v>
      </c>
    </row>
    <row r="11" spans="2:29" ht="15.75" customHeight="1" x14ac:dyDescent="0.25">
      <c r="B11" s="279"/>
      <c r="C11" s="277"/>
      <c r="D11" s="134" t="s">
        <v>223</v>
      </c>
      <c r="E11" s="138">
        <v>1.5E-3</v>
      </c>
      <c r="F11" s="138">
        <v>3.0999999999999999E-3</v>
      </c>
      <c r="G11" s="138">
        <v>4.5999999999999999E-3</v>
      </c>
      <c r="H11" s="138">
        <v>6.1000000000000004E-3</v>
      </c>
      <c r="I11" s="138">
        <v>7.6E-3</v>
      </c>
      <c r="J11" s="138">
        <v>9.1999999999999998E-3</v>
      </c>
      <c r="K11" s="154">
        <v>0.31359999999999999</v>
      </c>
      <c r="L11" s="161">
        <v>0.61799999999999999</v>
      </c>
      <c r="M11" s="185">
        <v>0.9224</v>
      </c>
      <c r="N11" s="190">
        <v>1.2267999999999999</v>
      </c>
      <c r="O11" s="189">
        <v>1.2828999999999999</v>
      </c>
      <c r="P11" s="191">
        <v>1.339</v>
      </c>
      <c r="Q11" s="192">
        <v>1.395</v>
      </c>
      <c r="R11" s="193">
        <v>1.4511000000000001</v>
      </c>
      <c r="S11" s="194">
        <v>1.5072000000000001</v>
      </c>
      <c r="T11" s="195">
        <v>1.5632999999999999</v>
      </c>
      <c r="U11" s="196">
        <v>1.6194</v>
      </c>
      <c r="V11" s="197">
        <v>1.6755</v>
      </c>
      <c r="W11" s="198">
        <v>1.7316</v>
      </c>
      <c r="X11" s="199">
        <v>1.7877000000000001</v>
      </c>
      <c r="Y11" s="200">
        <v>1.8436999999999999</v>
      </c>
      <c r="Z11" s="200">
        <v>1.8448</v>
      </c>
      <c r="AA11" s="200">
        <v>1.8458000000000001</v>
      </c>
      <c r="AB11" s="200">
        <v>1.8468</v>
      </c>
      <c r="AC11" s="200">
        <v>1.8478000000000001</v>
      </c>
    </row>
    <row r="12" spans="2:29" ht="15.75" customHeight="1" x14ac:dyDescent="0.25">
      <c r="B12" s="279"/>
      <c r="C12" s="279" t="s">
        <v>89</v>
      </c>
      <c r="D12" s="134" t="s">
        <v>220</v>
      </c>
      <c r="E12" s="138" t="s">
        <v>221</v>
      </c>
      <c r="F12" s="138" t="s">
        <v>221</v>
      </c>
      <c r="G12" s="138" t="s">
        <v>221</v>
      </c>
      <c r="H12" s="138" t="s">
        <v>221</v>
      </c>
      <c r="I12" s="138" t="s">
        <v>221</v>
      </c>
      <c r="J12" s="138" t="s">
        <v>221</v>
      </c>
      <c r="K12" s="138" t="s">
        <v>221</v>
      </c>
      <c r="L12" s="138" t="s">
        <v>221</v>
      </c>
      <c r="M12" s="138" t="s">
        <v>221</v>
      </c>
      <c r="N12" s="138" t="s">
        <v>221</v>
      </c>
      <c r="O12" s="138">
        <v>6.3E-3</v>
      </c>
      <c r="P12" s="138">
        <v>1.2699999999999999E-2</v>
      </c>
      <c r="Q12" s="139">
        <v>1.9E-2</v>
      </c>
      <c r="R12" s="139">
        <v>2.5399999999999999E-2</v>
      </c>
      <c r="S12" s="139">
        <v>3.1699999999999999E-2</v>
      </c>
      <c r="T12" s="140">
        <v>3.8100000000000002E-2</v>
      </c>
      <c r="U12" s="140">
        <v>4.4400000000000002E-2</v>
      </c>
      <c r="V12" s="140">
        <v>5.0799999999999998E-2</v>
      </c>
      <c r="W12" s="141">
        <v>5.7099999999999998E-2</v>
      </c>
      <c r="X12" s="141">
        <v>6.3399999999999998E-2</v>
      </c>
      <c r="Y12" s="141">
        <v>6.9800000000000001E-2</v>
      </c>
      <c r="Z12" s="142">
        <v>7.6100000000000001E-2</v>
      </c>
      <c r="AA12" s="142">
        <v>8.2500000000000004E-2</v>
      </c>
      <c r="AB12" s="177">
        <v>8.8800000000000004E-2</v>
      </c>
      <c r="AC12" s="143">
        <v>9.5200000000000007E-2</v>
      </c>
    </row>
    <row r="13" spans="2:29" ht="15.75" customHeight="1" x14ac:dyDescent="0.25">
      <c r="B13" s="279"/>
      <c r="C13" s="279"/>
      <c r="D13" s="134" t="s">
        <v>222</v>
      </c>
      <c r="E13" s="138" t="s">
        <v>221</v>
      </c>
      <c r="F13" s="138" t="s">
        <v>221</v>
      </c>
      <c r="G13" s="138" t="s">
        <v>221</v>
      </c>
      <c r="H13" s="138" t="s">
        <v>221</v>
      </c>
      <c r="I13" s="138" t="s">
        <v>221</v>
      </c>
      <c r="J13" s="138" t="s">
        <v>221</v>
      </c>
      <c r="K13" s="138" t="s">
        <v>221</v>
      </c>
      <c r="L13" s="138" t="s">
        <v>221</v>
      </c>
      <c r="M13" s="138" t="s">
        <v>221</v>
      </c>
      <c r="N13" s="138" t="s">
        <v>221</v>
      </c>
      <c r="O13" s="138">
        <v>1.7100000000000001E-2</v>
      </c>
      <c r="P13" s="139">
        <v>3.4299999999999997E-2</v>
      </c>
      <c r="Q13" s="140">
        <v>5.1400000000000001E-2</v>
      </c>
      <c r="R13" s="141">
        <v>6.8599999999999994E-2</v>
      </c>
      <c r="S13" s="177">
        <v>8.5699999999999998E-2</v>
      </c>
      <c r="T13" s="143">
        <v>0.10440000000000001</v>
      </c>
      <c r="U13" s="178">
        <v>0.123</v>
      </c>
      <c r="V13" s="145">
        <v>0.14169999999999999</v>
      </c>
      <c r="W13" s="146">
        <v>0.16039999999999999</v>
      </c>
      <c r="X13" s="148">
        <v>0.17899999999999999</v>
      </c>
      <c r="Y13" s="182">
        <v>0.29659999999999997</v>
      </c>
      <c r="Z13" s="166">
        <v>0.41420000000000001</v>
      </c>
      <c r="AA13" s="167">
        <v>0.53180000000000005</v>
      </c>
      <c r="AB13" s="201">
        <v>0.64939999999999998</v>
      </c>
      <c r="AC13" s="202">
        <v>0.76700000000000002</v>
      </c>
    </row>
    <row r="14" spans="2:29" ht="15.75" customHeight="1" x14ac:dyDescent="0.25">
      <c r="B14" s="280"/>
      <c r="C14" s="280"/>
      <c r="D14" s="203" t="s">
        <v>223</v>
      </c>
      <c r="E14" s="204">
        <v>5.9999999999999995E-4</v>
      </c>
      <c r="F14" s="204">
        <v>1.1999999999999999E-3</v>
      </c>
      <c r="G14" s="204">
        <v>1.8E-3</v>
      </c>
      <c r="H14" s="204">
        <v>2.3999999999999998E-3</v>
      </c>
      <c r="I14" s="204">
        <v>3.0999999999999999E-3</v>
      </c>
      <c r="J14" s="204">
        <v>3.7000000000000002E-3</v>
      </c>
      <c r="K14" s="204">
        <v>4.3E-3</v>
      </c>
      <c r="L14" s="204">
        <v>4.8999999999999998E-3</v>
      </c>
      <c r="M14" s="204">
        <v>5.4999999999999997E-3</v>
      </c>
      <c r="N14" s="204">
        <v>6.1000000000000004E-3</v>
      </c>
      <c r="O14" s="204">
        <v>6.7000000000000002E-3</v>
      </c>
      <c r="P14" s="204">
        <v>7.3000000000000001E-3</v>
      </c>
      <c r="Q14" s="204">
        <v>7.9000000000000008E-3</v>
      </c>
      <c r="R14" s="204">
        <v>8.6E-3</v>
      </c>
      <c r="S14" s="204">
        <v>9.1999999999999998E-3</v>
      </c>
      <c r="T14" s="205">
        <v>9.06E-2</v>
      </c>
      <c r="U14" s="206">
        <v>0.1719</v>
      </c>
      <c r="V14" s="207">
        <v>0.25330000000000003</v>
      </c>
      <c r="W14" s="208">
        <v>0.3347</v>
      </c>
      <c r="X14" s="209">
        <v>0.41610000000000003</v>
      </c>
      <c r="Y14" s="210">
        <v>0.50049999999999994</v>
      </c>
      <c r="Z14" s="211">
        <v>0.58489999999999998</v>
      </c>
      <c r="AA14" s="212">
        <v>0.6694</v>
      </c>
      <c r="AB14" s="213">
        <v>0.75380000000000003</v>
      </c>
      <c r="AC14" s="214">
        <v>0.83819999999999995</v>
      </c>
    </row>
    <row r="15" spans="2:29" x14ac:dyDescent="0.25">
      <c r="B15" s="279" t="s">
        <v>224</v>
      </c>
      <c r="C15" s="277" t="s">
        <v>111</v>
      </c>
      <c r="D15" s="134" t="s">
        <v>220</v>
      </c>
      <c r="E15" s="138" t="s">
        <v>221</v>
      </c>
      <c r="F15" s="138" t="s">
        <v>221</v>
      </c>
      <c r="G15" s="138" t="s">
        <v>221</v>
      </c>
      <c r="H15" s="138" t="s">
        <v>221</v>
      </c>
      <c r="I15" s="138" t="s">
        <v>221</v>
      </c>
      <c r="J15" s="138" t="s">
        <v>221</v>
      </c>
      <c r="K15" s="138" t="s">
        <v>221</v>
      </c>
      <c r="L15" s="138" t="s">
        <v>221</v>
      </c>
      <c r="M15" s="138" t="s">
        <v>221</v>
      </c>
      <c r="N15" s="138" t="s">
        <v>221</v>
      </c>
      <c r="O15" s="138">
        <v>1.03E-2</v>
      </c>
      <c r="P15" s="139">
        <v>2.0500000000000001E-2</v>
      </c>
      <c r="Q15" s="139">
        <v>3.0800000000000001E-2</v>
      </c>
      <c r="R15" s="140">
        <v>4.1099999999999998E-2</v>
      </c>
      <c r="S15" s="140">
        <v>5.1299999999999998E-2</v>
      </c>
      <c r="T15" s="141">
        <v>5.8999999999999997E-2</v>
      </c>
      <c r="U15" s="141">
        <v>6.6699999999999995E-2</v>
      </c>
      <c r="V15" s="142">
        <v>7.4399999999999994E-2</v>
      </c>
      <c r="W15" s="142">
        <v>8.2100000000000006E-2</v>
      </c>
      <c r="X15" s="143">
        <v>8.9800000000000005E-2</v>
      </c>
      <c r="Y15" s="143">
        <v>9.7500000000000003E-2</v>
      </c>
      <c r="Z15" s="143">
        <v>0.1052</v>
      </c>
      <c r="AA15" s="144">
        <v>0.1129</v>
      </c>
      <c r="AB15" s="178">
        <v>0.1206</v>
      </c>
      <c r="AC15" s="145">
        <v>0.1283</v>
      </c>
    </row>
    <row r="16" spans="2:29" ht="15.75" customHeight="1" x14ac:dyDescent="0.25">
      <c r="B16" s="279"/>
      <c r="C16" s="277"/>
      <c r="D16" s="134" t="s">
        <v>222</v>
      </c>
      <c r="E16" s="138" t="s">
        <v>221</v>
      </c>
      <c r="F16" s="138" t="s">
        <v>221</v>
      </c>
      <c r="G16" s="138" t="s">
        <v>221</v>
      </c>
      <c r="H16" s="138" t="s">
        <v>221</v>
      </c>
      <c r="I16" s="138" t="s">
        <v>221</v>
      </c>
      <c r="J16" s="138" t="s">
        <v>221</v>
      </c>
      <c r="K16" s="138" t="s">
        <v>221</v>
      </c>
      <c r="L16" s="138" t="s">
        <v>221</v>
      </c>
      <c r="M16" s="138" t="s">
        <v>221</v>
      </c>
      <c r="N16" s="138" t="s">
        <v>221</v>
      </c>
      <c r="O16" s="142">
        <v>7.9699999999999993E-2</v>
      </c>
      <c r="P16" s="146">
        <v>0.15939999999999999</v>
      </c>
      <c r="Q16" s="151">
        <v>0.23910000000000001</v>
      </c>
      <c r="R16" s="154">
        <v>0.31869999999999998</v>
      </c>
      <c r="S16" s="183">
        <v>0.39839999999999998</v>
      </c>
      <c r="T16" s="157">
        <v>0.47810000000000002</v>
      </c>
      <c r="U16" s="215">
        <v>0.55779999999999996</v>
      </c>
      <c r="V16" s="168">
        <v>0.63749999999999996</v>
      </c>
      <c r="W16" s="216">
        <v>0.71719999999999995</v>
      </c>
      <c r="X16" s="217">
        <v>0.79679999999999995</v>
      </c>
      <c r="Y16" s="218">
        <v>0.95620000000000005</v>
      </c>
      <c r="Z16" s="219">
        <v>1.1155999999999999</v>
      </c>
      <c r="AA16" s="189">
        <v>1.2749999999999999</v>
      </c>
      <c r="AB16" s="175">
        <v>1.4342999999999999</v>
      </c>
      <c r="AC16" s="220">
        <v>1.5936999999999999</v>
      </c>
    </row>
    <row r="17" spans="2:29" ht="15.75" customHeight="1" x14ac:dyDescent="0.25">
      <c r="B17" s="279"/>
      <c r="C17" s="277"/>
      <c r="D17" s="134" t="s">
        <v>223</v>
      </c>
      <c r="E17" s="138">
        <v>4.0000000000000002E-4</v>
      </c>
      <c r="F17" s="138">
        <v>6.9999999999999999E-4</v>
      </c>
      <c r="G17" s="138">
        <v>1.1000000000000001E-3</v>
      </c>
      <c r="H17" s="138">
        <v>1.4E-3</v>
      </c>
      <c r="I17" s="138">
        <v>1.8E-3</v>
      </c>
      <c r="J17" s="138">
        <v>2.0999999999999999E-3</v>
      </c>
      <c r="K17" s="138">
        <v>2.5000000000000001E-3</v>
      </c>
      <c r="L17" s="138">
        <v>2.8E-3</v>
      </c>
      <c r="M17" s="138">
        <v>3.2000000000000002E-3</v>
      </c>
      <c r="N17" s="138">
        <v>3.5000000000000001E-3</v>
      </c>
      <c r="O17" s="138">
        <v>3.8999999999999998E-3</v>
      </c>
      <c r="P17" s="138">
        <v>6.7000000000000002E-3</v>
      </c>
      <c r="Q17" s="138">
        <v>9.5999999999999992E-3</v>
      </c>
      <c r="R17" s="138">
        <v>1.2500000000000001E-2</v>
      </c>
      <c r="S17" s="138">
        <v>1.5299999999999999E-2</v>
      </c>
      <c r="T17" s="139">
        <v>1.8200000000000001E-2</v>
      </c>
      <c r="U17" s="139">
        <v>2.1000000000000001E-2</v>
      </c>
      <c r="V17" s="139">
        <v>2.3900000000000001E-2</v>
      </c>
      <c r="W17" s="139">
        <v>2.6800000000000001E-2</v>
      </c>
      <c r="X17" s="139">
        <v>2.9600000000000001E-2</v>
      </c>
      <c r="Y17" s="139">
        <v>3.4500000000000003E-2</v>
      </c>
      <c r="Z17" s="140">
        <v>3.9399999999999998E-2</v>
      </c>
      <c r="AA17" s="140">
        <v>4.4200000000000003E-2</v>
      </c>
      <c r="AB17" s="140">
        <v>4.9099999999999998E-2</v>
      </c>
      <c r="AC17" s="221">
        <v>5.3999999999999999E-2</v>
      </c>
    </row>
    <row r="18" spans="2:29" ht="15.75" customHeight="1" x14ac:dyDescent="0.25">
      <c r="B18" s="279"/>
      <c r="C18" s="277" t="s">
        <v>112</v>
      </c>
      <c r="D18" s="134" t="s">
        <v>220</v>
      </c>
      <c r="E18" s="138" t="s">
        <v>221</v>
      </c>
      <c r="F18" s="138" t="s">
        <v>221</v>
      </c>
      <c r="G18" s="138" t="s">
        <v>221</v>
      </c>
      <c r="H18" s="138" t="s">
        <v>221</v>
      </c>
      <c r="I18" s="138" t="s">
        <v>221</v>
      </c>
      <c r="J18" s="138">
        <v>1.03E-2</v>
      </c>
      <c r="K18" s="139">
        <v>2.0500000000000001E-2</v>
      </c>
      <c r="L18" s="139">
        <v>3.0800000000000001E-2</v>
      </c>
      <c r="M18" s="140">
        <v>4.1099999999999998E-2</v>
      </c>
      <c r="N18" s="140">
        <v>5.1299999999999998E-2</v>
      </c>
      <c r="O18" s="141">
        <v>6.1600000000000002E-2</v>
      </c>
      <c r="P18" s="142">
        <v>7.1800000000000003E-2</v>
      </c>
      <c r="Q18" s="142">
        <v>8.2100000000000006E-2</v>
      </c>
      <c r="R18" s="143">
        <v>9.2399999999999996E-2</v>
      </c>
      <c r="S18" s="143">
        <v>0.1026</v>
      </c>
      <c r="T18" s="144">
        <v>0.1129</v>
      </c>
      <c r="U18" s="178">
        <v>0.1232</v>
      </c>
      <c r="V18" s="145">
        <v>0.13339999999999999</v>
      </c>
      <c r="W18" s="146">
        <v>0.14369999999999999</v>
      </c>
      <c r="X18" s="146">
        <v>0.154</v>
      </c>
      <c r="Y18" s="147">
        <v>0.16420000000000001</v>
      </c>
      <c r="Z18" s="179">
        <v>0.17449999999999999</v>
      </c>
      <c r="AA18" s="148">
        <v>0.1847</v>
      </c>
      <c r="AB18" s="148">
        <v>0.19500000000000001</v>
      </c>
      <c r="AC18" s="149">
        <v>0.20530000000000001</v>
      </c>
    </row>
    <row r="19" spans="2:29" ht="15.75" customHeight="1" x14ac:dyDescent="0.25">
      <c r="B19" s="279"/>
      <c r="C19" s="277"/>
      <c r="D19" s="134" t="s">
        <v>222</v>
      </c>
      <c r="E19" s="138" t="s">
        <v>221</v>
      </c>
      <c r="F19" s="138" t="s">
        <v>221</v>
      </c>
      <c r="G19" s="138" t="s">
        <v>221</v>
      </c>
      <c r="H19" s="138" t="s">
        <v>221</v>
      </c>
      <c r="I19" s="138" t="s">
        <v>221</v>
      </c>
      <c r="J19" s="138" t="s">
        <v>221</v>
      </c>
      <c r="K19" s="138" t="s">
        <v>221</v>
      </c>
      <c r="L19" s="138" t="s">
        <v>221</v>
      </c>
      <c r="M19" s="222">
        <v>0.22770000000000001</v>
      </c>
      <c r="N19" s="223">
        <v>0.45529999999999998</v>
      </c>
      <c r="O19" s="224">
        <v>0.68300000000000005</v>
      </c>
      <c r="P19" s="225">
        <v>0.91069999999999995</v>
      </c>
      <c r="Q19" s="226">
        <v>1.1384000000000001</v>
      </c>
      <c r="R19" s="227">
        <v>1.3660000000000001</v>
      </c>
      <c r="S19" s="220">
        <v>1.5936999999999999</v>
      </c>
      <c r="T19" s="228">
        <v>1.7132000000000001</v>
      </c>
      <c r="U19" s="229">
        <v>1.8327</v>
      </c>
      <c r="V19" s="230">
        <v>1.9522999999999999</v>
      </c>
      <c r="W19" s="231">
        <v>2.0718000000000001</v>
      </c>
      <c r="X19" s="232">
        <v>2.1913</v>
      </c>
      <c r="Y19" s="233">
        <v>2.3109000000000002</v>
      </c>
      <c r="Z19" s="234">
        <v>2.4304000000000001</v>
      </c>
      <c r="AA19" s="235">
        <v>2.5499000000000001</v>
      </c>
      <c r="AB19" s="236">
        <v>2.6694</v>
      </c>
      <c r="AC19" s="237">
        <v>2.7890000000000001</v>
      </c>
    </row>
    <row r="20" spans="2:29" ht="15.75" customHeight="1" x14ac:dyDescent="0.25">
      <c r="B20" s="279"/>
      <c r="C20" s="277"/>
      <c r="D20" s="134" t="s">
        <v>223</v>
      </c>
      <c r="E20" s="138">
        <v>5.0000000000000001E-4</v>
      </c>
      <c r="F20" s="138">
        <v>8.9999999999999998E-4</v>
      </c>
      <c r="G20" s="138">
        <v>1.4E-3</v>
      </c>
      <c r="H20" s="138">
        <v>1.9E-3</v>
      </c>
      <c r="I20" s="138">
        <v>2.3999999999999998E-3</v>
      </c>
      <c r="J20" s="138">
        <v>2.8E-3</v>
      </c>
      <c r="K20" s="138">
        <v>7.4999999999999997E-3</v>
      </c>
      <c r="L20" s="138">
        <v>1.21E-2</v>
      </c>
      <c r="M20" s="138">
        <v>1.6799999999999999E-2</v>
      </c>
      <c r="N20" s="139">
        <v>2.1399999999999999E-2</v>
      </c>
      <c r="O20" s="139">
        <v>2.6100000000000002E-2</v>
      </c>
      <c r="P20" s="139">
        <v>3.0700000000000002E-2</v>
      </c>
      <c r="Q20" s="139">
        <v>3.5400000000000001E-2</v>
      </c>
      <c r="R20" s="140">
        <v>0.04</v>
      </c>
      <c r="S20" s="140">
        <v>4.4699999999999997E-2</v>
      </c>
      <c r="T20" s="140">
        <v>5.0500000000000003E-2</v>
      </c>
      <c r="U20" s="221">
        <v>5.6300000000000003E-2</v>
      </c>
      <c r="V20" s="141">
        <v>6.2100000000000002E-2</v>
      </c>
      <c r="W20" s="141">
        <v>6.8000000000000005E-2</v>
      </c>
      <c r="X20" s="142">
        <v>7.3800000000000004E-2</v>
      </c>
      <c r="Y20" s="142">
        <v>7.9600000000000004E-2</v>
      </c>
      <c r="Z20" s="142">
        <v>7.9799999999999996E-2</v>
      </c>
      <c r="AA20" s="142">
        <v>0.08</v>
      </c>
      <c r="AB20" s="142">
        <v>8.0100000000000005E-2</v>
      </c>
      <c r="AC20" s="142">
        <v>8.0299999999999996E-2</v>
      </c>
    </row>
    <row r="21" spans="2:29" ht="15.75" customHeight="1" x14ac:dyDescent="0.25">
      <c r="B21" s="279"/>
      <c r="C21" s="277" t="s">
        <v>89</v>
      </c>
      <c r="D21" s="134" t="s">
        <v>220</v>
      </c>
      <c r="E21" s="138" t="s">
        <v>221</v>
      </c>
      <c r="F21" s="138" t="s">
        <v>221</v>
      </c>
      <c r="G21" s="138" t="s">
        <v>221</v>
      </c>
      <c r="H21" s="138" t="s">
        <v>221</v>
      </c>
      <c r="I21" s="138" t="s">
        <v>221</v>
      </c>
      <c r="J21" s="138" t="s">
        <v>221</v>
      </c>
      <c r="K21" s="138" t="s">
        <v>221</v>
      </c>
      <c r="L21" s="138" t="s">
        <v>221</v>
      </c>
      <c r="M21" s="138" t="s">
        <v>221</v>
      </c>
      <c r="N21" s="138" t="s">
        <v>221</v>
      </c>
      <c r="O21" s="138">
        <v>2.5999999999999999E-3</v>
      </c>
      <c r="P21" s="138">
        <v>5.1000000000000004E-3</v>
      </c>
      <c r="Q21" s="138">
        <v>7.7000000000000002E-3</v>
      </c>
      <c r="R21" s="138">
        <v>1.03E-2</v>
      </c>
      <c r="S21" s="138">
        <v>1.2800000000000001E-2</v>
      </c>
      <c r="T21" s="138">
        <v>1.54E-2</v>
      </c>
      <c r="U21" s="139">
        <v>1.7999999999999999E-2</v>
      </c>
      <c r="V21" s="139">
        <v>2.0500000000000001E-2</v>
      </c>
      <c r="W21" s="139">
        <v>2.3099999999999999E-2</v>
      </c>
      <c r="X21" s="139">
        <v>2.5700000000000001E-2</v>
      </c>
      <c r="Y21" s="140">
        <v>4.6199999999999998E-2</v>
      </c>
      <c r="Z21" s="141">
        <v>6.6699999999999995E-2</v>
      </c>
      <c r="AA21" s="177">
        <v>8.72E-2</v>
      </c>
      <c r="AB21" s="144">
        <v>0.10780000000000001</v>
      </c>
      <c r="AC21" s="145">
        <v>0.1283</v>
      </c>
    </row>
    <row r="22" spans="2:29" ht="15.75" customHeight="1" x14ac:dyDescent="0.25">
      <c r="B22" s="279"/>
      <c r="C22" s="277"/>
      <c r="D22" s="134" t="s">
        <v>222</v>
      </c>
      <c r="E22" s="138" t="s">
        <v>221</v>
      </c>
      <c r="F22" s="138" t="s">
        <v>221</v>
      </c>
      <c r="G22" s="138" t="s">
        <v>221</v>
      </c>
      <c r="H22" s="138" t="s">
        <v>221</v>
      </c>
      <c r="I22" s="138" t="s">
        <v>221</v>
      </c>
      <c r="J22" s="138" t="s">
        <v>221</v>
      </c>
      <c r="K22" s="138" t="s">
        <v>221</v>
      </c>
      <c r="L22" s="138" t="s">
        <v>221</v>
      </c>
      <c r="M22" s="138" t="s">
        <v>221</v>
      </c>
      <c r="N22" s="138" t="s">
        <v>221</v>
      </c>
      <c r="O22" s="141">
        <v>5.8500000000000003E-2</v>
      </c>
      <c r="P22" s="178">
        <v>0.1171</v>
      </c>
      <c r="Q22" s="179">
        <v>0.17560000000000001</v>
      </c>
      <c r="R22" s="151">
        <v>0.23419999999999999</v>
      </c>
      <c r="S22" s="182">
        <v>0.29270000000000002</v>
      </c>
      <c r="T22" s="238">
        <v>0.3513</v>
      </c>
      <c r="U22" s="183">
        <v>0.4098</v>
      </c>
      <c r="V22" s="157">
        <v>0.46829999999999999</v>
      </c>
      <c r="W22" s="167">
        <v>0.52690000000000003</v>
      </c>
      <c r="X22" s="160">
        <v>0.58540000000000003</v>
      </c>
      <c r="Y22" s="161">
        <v>0.62450000000000006</v>
      </c>
      <c r="Z22" s="162">
        <v>0.66349999999999998</v>
      </c>
      <c r="AA22" s="163">
        <v>0.70250000000000001</v>
      </c>
      <c r="AB22" s="164">
        <v>0.74150000000000005</v>
      </c>
      <c r="AC22" s="165">
        <v>0.78059999999999996</v>
      </c>
    </row>
    <row r="23" spans="2:29" ht="15.75" customHeight="1" x14ac:dyDescent="0.25">
      <c r="B23" s="280"/>
      <c r="C23" s="278"/>
      <c r="D23" s="203" t="s">
        <v>223</v>
      </c>
      <c r="E23" s="204">
        <v>2.9999999999999997E-4</v>
      </c>
      <c r="F23" s="204">
        <v>5.0000000000000001E-4</v>
      </c>
      <c r="G23" s="204">
        <v>8.0000000000000004E-4</v>
      </c>
      <c r="H23" s="204">
        <v>1.1000000000000001E-3</v>
      </c>
      <c r="I23" s="204">
        <v>1.2999999999999999E-3</v>
      </c>
      <c r="J23" s="204">
        <v>1.6000000000000001E-3</v>
      </c>
      <c r="K23" s="204">
        <v>1.9E-3</v>
      </c>
      <c r="L23" s="204">
        <v>2.0999999999999999E-3</v>
      </c>
      <c r="M23" s="204">
        <v>2.3999999999999998E-3</v>
      </c>
      <c r="N23" s="204">
        <v>2.5999999999999999E-3</v>
      </c>
      <c r="O23" s="204">
        <v>2.8999999999999998E-3</v>
      </c>
      <c r="P23" s="204">
        <v>3.2000000000000002E-3</v>
      </c>
      <c r="Q23" s="204">
        <v>3.3999999999999998E-3</v>
      </c>
      <c r="R23" s="204">
        <v>3.7000000000000002E-3</v>
      </c>
      <c r="S23" s="204">
        <v>4.0000000000000001E-3</v>
      </c>
      <c r="T23" s="204">
        <v>5.7000000000000002E-3</v>
      </c>
      <c r="U23" s="204">
        <v>7.4999999999999997E-3</v>
      </c>
      <c r="V23" s="204">
        <v>9.2999999999999992E-3</v>
      </c>
      <c r="W23" s="204">
        <v>1.0999999999999999E-2</v>
      </c>
      <c r="X23" s="204">
        <v>1.2800000000000001E-2</v>
      </c>
      <c r="Y23" s="204">
        <v>1.4999999999999999E-2</v>
      </c>
      <c r="Z23" s="204">
        <v>1.72E-2</v>
      </c>
      <c r="AA23" s="239">
        <v>1.9400000000000001E-2</v>
      </c>
      <c r="AB23" s="239">
        <v>2.1700000000000001E-2</v>
      </c>
      <c r="AC23" s="239">
        <v>2.3900000000000001E-2</v>
      </c>
    </row>
    <row r="24" spans="2:29" x14ac:dyDescent="0.25">
      <c r="B24" s="279" t="s">
        <v>225</v>
      </c>
      <c r="C24" s="277" t="s">
        <v>111</v>
      </c>
      <c r="D24" s="134" t="s">
        <v>220</v>
      </c>
      <c r="E24" s="138" t="s">
        <v>221</v>
      </c>
      <c r="F24" s="138" t="s">
        <v>221</v>
      </c>
      <c r="G24" s="138" t="s">
        <v>221</v>
      </c>
      <c r="H24" s="138" t="s">
        <v>221</v>
      </c>
      <c r="I24" s="138" t="s">
        <v>221</v>
      </c>
      <c r="J24" s="138" t="s">
        <v>221</v>
      </c>
      <c r="K24" s="138" t="s">
        <v>221</v>
      </c>
      <c r="L24" s="138" t="s">
        <v>221</v>
      </c>
      <c r="M24" s="138" t="s">
        <v>221</v>
      </c>
      <c r="N24" s="138" t="s">
        <v>221</v>
      </c>
      <c r="O24" s="138">
        <v>2.0999999999999999E-3</v>
      </c>
      <c r="P24" s="138">
        <v>4.1999999999999997E-3</v>
      </c>
      <c r="Q24" s="138">
        <v>6.1999999999999998E-3</v>
      </c>
      <c r="R24" s="138">
        <v>8.3000000000000001E-3</v>
      </c>
      <c r="S24" s="138">
        <v>1.04E-2</v>
      </c>
      <c r="T24" s="138">
        <v>1.15E-2</v>
      </c>
      <c r="U24" s="138">
        <v>1.2500000000000001E-2</v>
      </c>
      <c r="V24" s="138">
        <v>1.35E-2</v>
      </c>
      <c r="W24" s="138">
        <v>1.46E-2</v>
      </c>
      <c r="X24" s="138">
        <v>1.5599999999999999E-2</v>
      </c>
      <c r="Y24" s="138">
        <v>1.67E-2</v>
      </c>
      <c r="Z24" s="138">
        <v>1.77E-2</v>
      </c>
      <c r="AA24" s="139">
        <v>1.8700000000000001E-2</v>
      </c>
      <c r="AB24" s="139">
        <v>1.9800000000000002E-2</v>
      </c>
      <c r="AC24" s="139">
        <v>2.0799999999999999E-2</v>
      </c>
    </row>
    <row r="25" spans="2:29" ht="15.75" customHeight="1" x14ac:dyDescent="0.25">
      <c r="B25" s="279"/>
      <c r="C25" s="277"/>
      <c r="D25" s="134" t="s">
        <v>222</v>
      </c>
      <c r="E25" s="138" t="s">
        <v>221</v>
      </c>
      <c r="F25" s="138" t="s">
        <v>221</v>
      </c>
      <c r="G25" s="138" t="s">
        <v>221</v>
      </c>
      <c r="H25" s="138" t="s">
        <v>221</v>
      </c>
      <c r="I25" s="138" t="s">
        <v>221</v>
      </c>
      <c r="J25" s="138" t="s">
        <v>221</v>
      </c>
      <c r="K25" s="138" t="s">
        <v>221</v>
      </c>
      <c r="L25" s="138" t="s">
        <v>221</v>
      </c>
      <c r="M25" s="138" t="s">
        <v>221</v>
      </c>
      <c r="N25" s="138" t="s">
        <v>221</v>
      </c>
      <c r="O25" s="138">
        <v>7.9000000000000008E-3</v>
      </c>
      <c r="P25" s="138">
        <v>1.5900000000000001E-2</v>
      </c>
      <c r="Q25" s="139">
        <v>2.3800000000000002E-2</v>
      </c>
      <c r="R25" s="139">
        <v>3.1800000000000002E-2</v>
      </c>
      <c r="S25" s="140">
        <v>3.9699999999999999E-2</v>
      </c>
      <c r="T25" s="140">
        <v>4.3700000000000003E-2</v>
      </c>
      <c r="U25" s="140">
        <v>4.7600000000000003E-2</v>
      </c>
      <c r="V25" s="140">
        <v>5.16E-2</v>
      </c>
      <c r="W25" s="221">
        <v>5.5599999999999997E-2</v>
      </c>
      <c r="X25" s="141">
        <v>5.9499999999999997E-2</v>
      </c>
      <c r="Y25" s="141">
        <v>6.3500000000000001E-2</v>
      </c>
      <c r="Z25" s="141">
        <v>6.7500000000000004E-2</v>
      </c>
      <c r="AA25" s="141">
        <v>7.1400000000000005E-2</v>
      </c>
      <c r="AB25" s="142">
        <v>7.5399999999999995E-2</v>
      </c>
      <c r="AC25" s="142">
        <v>7.9399999999999998E-2</v>
      </c>
    </row>
    <row r="26" spans="2:29" ht="15.75" customHeight="1" x14ac:dyDescent="0.25">
      <c r="B26" s="279"/>
      <c r="C26" s="277"/>
      <c r="D26" s="134" t="s">
        <v>223</v>
      </c>
      <c r="E26" s="138">
        <v>2.3E-3</v>
      </c>
      <c r="F26" s="138">
        <v>4.5999999999999999E-3</v>
      </c>
      <c r="G26" s="138">
        <v>8.0999999999999996E-3</v>
      </c>
      <c r="H26" s="138">
        <v>1.4500000000000001E-2</v>
      </c>
      <c r="I26" s="139">
        <v>2.1000000000000001E-2</v>
      </c>
      <c r="J26" s="140">
        <v>4.0399999999999998E-2</v>
      </c>
      <c r="K26" s="141">
        <v>5.9900000000000002E-2</v>
      </c>
      <c r="L26" s="142">
        <v>7.9299999999999995E-2</v>
      </c>
      <c r="M26" s="143">
        <v>9.8799999999999999E-2</v>
      </c>
      <c r="N26" s="178">
        <v>0.1183</v>
      </c>
      <c r="O26" s="145">
        <v>0.13880000000000001</v>
      </c>
      <c r="P26" s="146">
        <v>0.1593</v>
      </c>
      <c r="Q26" s="148">
        <v>0.17979999999999999</v>
      </c>
      <c r="R26" s="149">
        <v>0.20030000000000001</v>
      </c>
      <c r="S26" s="150">
        <v>0.2208</v>
      </c>
      <c r="T26" s="151">
        <v>0.24610000000000001</v>
      </c>
      <c r="U26" s="153">
        <v>0.27139999999999997</v>
      </c>
      <c r="V26" s="182">
        <v>0.2954</v>
      </c>
      <c r="W26" s="240">
        <v>0.3246</v>
      </c>
      <c r="X26" s="238">
        <v>0.35370000000000001</v>
      </c>
      <c r="Y26" s="166">
        <v>0.41210000000000002</v>
      </c>
      <c r="Z26" s="157">
        <v>0.47039999999999998</v>
      </c>
      <c r="AA26" s="167">
        <v>0.52880000000000005</v>
      </c>
      <c r="AB26" s="160">
        <v>0.58709999999999996</v>
      </c>
      <c r="AC26" s="201">
        <v>0.64549999999999996</v>
      </c>
    </row>
    <row r="27" spans="2:29" ht="15.75" customHeight="1" x14ac:dyDescent="0.25">
      <c r="B27" s="279"/>
      <c r="C27" s="277" t="s">
        <v>112</v>
      </c>
      <c r="D27" s="134" t="s">
        <v>220</v>
      </c>
      <c r="E27" s="138" t="s">
        <v>221</v>
      </c>
      <c r="F27" s="138" t="s">
        <v>221</v>
      </c>
      <c r="G27" s="138" t="s">
        <v>221</v>
      </c>
      <c r="H27" s="138">
        <v>5.0000000000000001E-4</v>
      </c>
      <c r="I27" s="138">
        <v>1E-3</v>
      </c>
      <c r="J27" s="138">
        <v>2.5999999999999999E-3</v>
      </c>
      <c r="K27" s="138">
        <v>4.3E-3</v>
      </c>
      <c r="L27" s="138">
        <v>5.8999999999999999E-3</v>
      </c>
      <c r="M27" s="138">
        <v>7.4999999999999997E-3</v>
      </c>
      <c r="N27" s="138">
        <v>9.1999999999999998E-3</v>
      </c>
      <c r="O27" s="138">
        <v>1.0800000000000001E-2</v>
      </c>
      <c r="P27" s="138">
        <v>1.2500000000000001E-2</v>
      </c>
      <c r="Q27" s="138">
        <v>1.41E-2</v>
      </c>
      <c r="R27" s="138">
        <v>1.5699999999999999E-2</v>
      </c>
      <c r="S27" s="138">
        <v>1.7399999999999999E-2</v>
      </c>
      <c r="T27" s="139">
        <v>1.89E-2</v>
      </c>
      <c r="U27" s="139">
        <v>2.0500000000000001E-2</v>
      </c>
      <c r="V27" s="139">
        <v>2.1999999999999999E-2</v>
      </c>
      <c r="W27" s="139">
        <v>2.3599999999999999E-2</v>
      </c>
      <c r="X27" s="139">
        <v>2.52E-2</v>
      </c>
      <c r="Y27" s="139">
        <v>2.6700000000000002E-2</v>
      </c>
      <c r="Z27" s="139">
        <v>2.8299999999999999E-2</v>
      </c>
      <c r="AA27" s="139">
        <v>2.9899999999999999E-2</v>
      </c>
      <c r="AB27" s="139">
        <v>3.1399999999999997E-2</v>
      </c>
      <c r="AC27" s="139">
        <v>3.3000000000000002E-2</v>
      </c>
    </row>
    <row r="28" spans="2:29" ht="15.75" customHeight="1" x14ac:dyDescent="0.25">
      <c r="B28" s="279"/>
      <c r="C28" s="277"/>
      <c r="D28" s="134" t="s">
        <v>222</v>
      </c>
      <c r="E28" s="138" t="s">
        <v>221</v>
      </c>
      <c r="F28" s="138" t="s">
        <v>221</v>
      </c>
      <c r="G28" s="138" t="s">
        <v>221</v>
      </c>
      <c r="H28" s="138" t="s">
        <v>221</v>
      </c>
      <c r="I28" s="138" t="s">
        <v>221</v>
      </c>
      <c r="J28" s="138">
        <v>1.1900000000000001E-2</v>
      </c>
      <c r="K28" s="139">
        <v>2.3800000000000002E-2</v>
      </c>
      <c r="L28" s="139">
        <v>3.5700000000000003E-2</v>
      </c>
      <c r="M28" s="140">
        <v>4.7600000000000003E-2</v>
      </c>
      <c r="N28" s="141">
        <v>5.9499999999999997E-2</v>
      </c>
      <c r="O28" s="141">
        <v>6.3899999999999998E-2</v>
      </c>
      <c r="P28" s="141">
        <v>6.8400000000000002E-2</v>
      </c>
      <c r="Q28" s="142">
        <v>7.2800000000000004E-2</v>
      </c>
      <c r="R28" s="142">
        <v>7.7200000000000005E-2</v>
      </c>
      <c r="S28" s="142">
        <v>8.1600000000000006E-2</v>
      </c>
      <c r="T28" s="177">
        <v>8.5999999999999993E-2</v>
      </c>
      <c r="U28" s="143">
        <v>9.0399999999999994E-2</v>
      </c>
      <c r="V28" s="143">
        <v>9.4799999999999995E-2</v>
      </c>
      <c r="W28" s="143">
        <v>9.9199999999999997E-2</v>
      </c>
      <c r="X28" s="143">
        <v>0.1036</v>
      </c>
      <c r="Y28" s="144">
        <v>0.108</v>
      </c>
      <c r="Z28" s="144">
        <v>0.1125</v>
      </c>
      <c r="AA28" s="178">
        <v>0.1169</v>
      </c>
      <c r="AB28" s="178">
        <v>0.12130000000000001</v>
      </c>
      <c r="AC28" s="145">
        <v>0.12570000000000001</v>
      </c>
    </row>
    <row r="29" spans="2:29" ht="15.75" customHeight="1" x14ac:dyDescent="0.25">
      <c r="B29" s="279"/>
      <c r="C29" s="277"/>
      <c r="D29" s="134" t="s">
        <v>223</v>
      </c>
      <c r="E29" s="138">
        <v>2.0999999999999999E-3</v>
      </c>
      <c r="F29" s="138">
        <v>4.3E-3</v>
      </c>
      <c r="G29" s="138">
        <v>6.4000000000000003E-3</v>
      </c>
      <c r="H29" s="138">
        <v>1.4800000000000001E-2</v>
      </c>
      <c r="I29" s="139">
        <v>2.3199999999999998E-2</v>
      </c>
      <c r="J29" s="139">
        <v>3.15E-2</v>
      </c>
      <c r="K29" s="142">
        <v>7.7200000000000005E-2</v>
      </c>
      <c r="L29" s="178">
        <v>0.123</v>
      </c>
      <c r="M29" s="147">
        <v>0.16869999999999999</v>
      </c>
      <c r="N29" s="149">
        <v>0.21440000000000001</v>
      </c>
      <c r="O29" s="153">
        <v>0.26869999999999999</v>
      </c>
      <c r="P29" s="240">
        <v>0.32300000000000001</v>
      </c>
      <c r="Q29" s="155">
        <v>0.37730000000000002</v>
      </c>
      <c r="R29" s="156">
        <v>0.43169999999999997</v>
      </c>
      <c r="S29" s="241">
        <v>0.48599999999999999</v>
      </c>
      <c r="T29" s="159">
        <v>0.54969999999999997</v>
      </c>
      <c r="U29" s="161">
        <v>0.61350000000000005</v>
      </c>
      <c r="V29" s="242">
        <v>0.67730000000000001</v>
      </c>
      <c r="W29" s="243">
        <v>0.73839999999999995</v>
      </c>
      <c r="X29" s="217">
        <v>0.79949999999999999</v>
      </c>
      <c r="Y29" s="170">
        <v>0.86060000000000003</v>
      </c>
      <c r="Z29" s="170">
        <v>0.87280000000000002</v>
      </c>
      <c r="AA29" s="244">
        <v>0.8851</v>
      </c>
      <c r="AB29" s="245">
        <v>0.89739999999999998</v>
      </c>
      <c r="AC29" s="245">
        <v>0.90959999999999996</v>
      </c>
    </row>
    <row r="30" spans="2:29" ht="15.75" customHeight="1" x14ac:dyDescent="0.25">
      <c r="B30" s="279"/>
      <c r="C30" s="277" t="s">
        <v>89</v>
      </c>
      <c r="D30" s="134" t="s">
        <v>220</v>
      </c>
      <c r="E30" s="138" t="s">
        <v>221</v>
      </c>
      <c r="F30" s="138" t="s">
        <v>221</v>
      </c>
      <c r="G30" s="138" t="s">
        <v>221</v>
      </c>
      <c r="H30" s="138" t="s">
        <v>221</v>
      </c>
      <c r="I30" s="138" t="s">
        <v>221</v>
      </c>
      <c r="J30" s="138" t="s">
        <v>221</v>
      </c>
      <c r="K30" s="138" t="s">
        <v>221</v>
      </c>
      <c r="L30" s="138" t="s">
        <v>221</v>
      </c>
      <c r="M30" s="138" t="s">
        <v>221</v>
      </c>
      <c r="N30" s="138" t="s">
        <v>221</v>
      </c>
      <c r="O30" s="138" t="s">
        <v>221</v>
      </c>
      <c r="P30" s="138" t="s">
        <v>221</v>
      </c>
      <c r="Q30" s="138" t="s">
        <v>221</v>
      </c>
      <c r="R30" s="138" t="s">
        <v>221</v>
      </c>
      <c r="S30" s="138" t="s">
        <v>221</v>
      </c>
      <c r="T30" s="138">
        <v>1.6999999999999999E-3</v>
      </c>
      <c r="U30" s="138">
        <v>3.5000000000000001E-3</v>
      </c>
      <c r="V30" s="138">
        <v>5.1999999999999998E-3</v>
      </c>
      <c r="W30" s="138">
        <v>6.8999999999999999E-3</v>
      </c>
      <c r="X30" s="138">
        <v>9.2999999999999992E-3</v>
      </c>
      <c r="Y30" s="138">
        <v>1.1599999999999999E-2</v>
      </c>
      <c r="Z30" s="138">
        <v>1.3899999999999999E-2</v>
      </c>
      <c r="AA30" s="138">
        <v>1.6199999999999999E-2</v>
      </c>
      <c r="AB30" s="139">
        <v>1.8499999999999999E-2</v>
      </c>
      <c r="AC30" s="139">
        <v>2.0799999999999999E-2</v>
      </c>
    </row>
    <row r="31" spans="2:29" ht="15.75" customHeight="1" x14ac:dyDescent="0.25">
      <c r="B31" s="279"/>
      <c r="C31" s="277"/>
      <c r="D31" s="134" t="s">
        <v>222</v>
      </c>
      <c r="E31" s="138" t="s">
        <v>221</v>
      </c>
      <c r="F31" s="138" t="s">
        <v>221</v>
      </c>
      <c r="G31" s="138" t="s">
        <v>221</v>
      </c>
      <c r="H31" s="138" t="s">
        <v>221</v>
      </c>
      <c r="I31" s="138" t="s">
        <v>221</v>
      </c>
      <c r="J31" s="138" t="s">
        <v>221</v>
      </c>
      <c r="K31" s="138" t="s">
        <v>221</v>
      </c>
      <c r="L31" s="138" t="s">
        <v>221</v>
      </c>
      <c r="M31" s="138" t="s">
        <v>221</v>
      </c>
      <c r="N31" s="138" t="s">
        <v>221</v>
      </c>
      <c r="O31" s="138">
        <v>5.3E-3</v>
      </c>
      <c r="P31" s="138">
        <v>1.06E-2</v>
      </c>
      <c r="Q31" s="138">
        <v>1.5900000000000001E-2</v>
      </c>
      <c r="R31" s="139">
        <v>2.12E-2</v>
      </c>
      <c r="S31" s="139">
        <v>2.6499999999999999E-2</v>
      </c>
      <c r="T31" s="139">
        <v>3.04E-2</v>
      </c>
      <c r="U31" s="139">
        <v>3.44E-2</v>
      </c>
      <c r="V31" s="140">
        <v>3.8399999999999997E-2</v>
      </c>
      <c r="W31" s="140">
        <v>4.2299999999999997E-2</v>
      </c>
      <c r="X31" s="140">
        <v>4.6300000000000001E-2</v>
      </c>
      <c r="Y31" s="140">
        <v>5.0299999999999997E-2</v>
      </c>
      <c r="Z31" s="221">
        <v>5.4199999999999998E-2</v>
      </c>
      <c r="AA31" s="141">
        <v>5.8200000000000002E-2</v>
      </c>
      <c r="AB31" s="141">
        <v>6.2199999999999998E-2</v>
      </c>
      <c r="AC31" s="141">
        <v>6.6100000000000006E-2</v>
      </c>
    </row>
    <row r="32" spans="2:29" ht="15.75" customHeight="1" x14ac:dyDescent="0.25">
      <c r="B32" s="280"/>
      <c r="C32" s="278"/>
      <c r="D32" s="203" t="s">
        <v>223</v>
      </c>
      <c r="E32" s="204">
        <v>8.9999999999999998E-4</v>
      </c>
      <c r="F32" s="204">
        <v>1.6999999999999999E-3</v>
      </c>
      <c r="G32" s="204">
        <v>2.5999999999999999E-3</v>
      </c>
      <c r="H32" s="204">
        <v>5.3E-3</v>
      </c>
      <c r="I32" s="204">
        <v>8.0000000000000002E-3</v>
      </c>
      <c r="J32" s="239">
        <v>1.8599999999999998E-2</v>
      </c>
      <c r="K32" s="239">
        <v>2.9100000000000001E-2</v>
      </c>
      <c r="L32" s="246">
        <v>3.9600000000000003E-2</v>
      </c>
      <c r="M32" s="246">
        <v>5.0200000000000002E-2</v>
      </c>
      <c r="N32" s="247">
        <v>6.0699999999999997E-2</v>
      </c>
      <c r="O32" s="247">
        <v>7.1300000000000002E-2</v>
      </c>
      <c r="P32" s="248">
        <v>8.1799999999999998E-2</v>
      </c>
      <c r="Q32" s="205">
        <v>9.2299999999999993E-2</v>
      </c>
      <c r="R32" s="205">
        <v>0.1046</v>
      </c>
      <c r="S32" s="249">
        <v>0.11700000000000001</v>
      </c>
      <c r="T32" s="250">
        <v>0.13139999999999999</v>
      </c>
      <c r="U32" s="251">
        <v>0.14580000000000001</v>
      </c>
      <c r="V32" s="251">
        <v>0.1603</v>
      </c>
      <c r="W32" s="206">
        <v>0.17469999999999999</v>
      </c>
      <c r="X32" s="252">
        <v>0.18920000000000001</v>
      </c>
      <c r="Y32" s="253">
        <v>0.24529999999999999</v>
      </c>
      <c r="Z32" s="254">
        <v>0.3014</v>
      </c>
      <c r="AA32" s="255">
        <v>0.35749999999999998</v>
      </c>
      <c r="AB32" s="209">
        <v>0.41370000000000001</v>
      </c>
      <c r="AC32" s="256">
        <v>0.4698</v>
      </c>
    </row>
    <row r="33" spans="2:29" x14ac:dyDescent="0.25">
      <c r="B33" s="279" t="s">
        <v>226</v>
      </c>
      <c r="C33" s="277" t="s">
        <v>111</v>
      </c>
      <c r="D33" s="134" t="s">
        <v>220</v>
      </c>
      <c r="E33" s="138" t="s">
        <v>221</v>
      </c>
      <c r="F33" s="138" t="s">
        <v>221</v>
      </c>
      <c r="G33" s="138" t="s">
        <v>221</v>
      </c>
      <c r="H33" s="138" t="s">
        <v>221</v>
      </c>
      <c r="I33" s="138" t="s">
        <v>221</v>
      </c>
      <c r="J33" s="138" t="s">
        <v>221</v>
      </c>
      <c r="K33" s="138" t="s">
        <v>221</v>
      </c>
      <c r="L33" s="138" t="s">
        <v>221</v>
      </c>
      <c r="M33" s="138" t="s">
        <v>221</v>
      </c>
      <c r="N33" s="138" t="s">
        <v>221</v>
      </c>
      <c r="O33" s="138">
        <v>1E-4</v>
      </c>
      <c r="P33" s="138">
        <v>1E-4</v>
      </c>
      <c r="Q33" s="138">
        <v>2.0000000000000001E-4</v>
      </c>
      <c r="R33" s="138">
        <v>2.9999999999999997E-4</v>
      </c>
      <c r="S33" s="138">
        <v>2.9999999999999997E-4</v>
      </c>
      <c r="T33" s="138">
        <v>4.0000000000000002E-4</v>
      </c>
      <c r="U33" s="138">
        <v>4.0000000000000002E-4</v>
      </c>
      <c r="V33" s="138">
        <v>4.0000000000000002E-4</v>
      </c>
      <c r="W33" s="138">
        <v>5.0000000000000001E-4</v>
      </c>
      <c r="X33" s="138">
        <v>5.0000000000000001E-4</v>
      </c>
      <c r="Y33" s="138">
        <v>5.0000000000000001E-4</v>
      </c>
      <c r="Z33" s="138">
        <v>5.9999999999999995E-4</v>
      </c>
      <c r="AA33" s="138">
        <v>5.9999999999999995E-4</v>
      </c>
      <c r="AB33" s="138">
        <v>5.9999999999999995E-4</v>
      </c>
      <c r="AC33" s="138">
        <v>6.9999999999999999E-4</v>
      </c>
    </row>
    <row r="34" spans="2:29" ht="15.75" customHeight="1" x14ac:dyDescent="0.25">
      <c r="B34" s="279"/>
      <c r="C34" s="277"/>
      <c r="D34" s="134" t="s">
        <v>222</v>
      </c>
      <c r="E34" s="138" t="s">
        <v>221</v>
      </c>
      <c r="F34" s="138" t="s">
        <v>221</v>
      </c>
      <c r="G34" s="138" t="s">
        <v>221</v>
      </c>
      <c r="H34" s="138" t="s">
        <v>221</v>
      </c>
      <c r="I34" s="138" t="s">
        <v>221</v>
      </c>
      <c r="J34" s="138" t="s">
        <v>221</v>
      </c>
      <c r="K34" s="138" t="s">
        <v>221</v>
      </c>
      <c r="L34" s="138" t="s">
        <v>221</v>
      </c>
      <c r="M34" s="138" t="s">
        <v>221</v>
      </c>
      <c r="N34" s="138" t="s">
        <v>221</v>
      </c>
      <c r="O34" s="138">
        <v>7.0000000000000001E-3</v>
      </c>
      <c r="P34" s="138">
        <v>1.4E-2</v>
      </c>
      <c r="Q34" s="139">
        <v>2.1000000000000001E-2</v>
      </c>
      <c r="R34" s="139">
        <v>2.8000000000000001E-2</v>
      </c>
      <c r="S34" s="139">
        <v>3.5000000000000003E-2</v>
      </c>
      <c r="T34" s="140">
        <v>4.0899999999999999E-2</v>
      </c>
      <c r="U34" s="140">
        <v>4.6699999999999998E-2</v>
      </c>
      <c r="V34" s="140">
        <v>5.2499999999999998E-2</v>
      </c>
      <c r="W34" s="141">
        <v>5.8400000000000001E-2</v>
      </c>
      <c r="X34" s="141">
        <v>6.4199999999999993E-2</v>
      </c>
      <c r="Y34" s="141">
        <v>7.0000000000000007E-2</v>
      </c>
      <c r="Z34" s="142">
        <v>7.5899999999999995E-2</v>
      </c>
      <c r="AA34" s="142">
        <v>8.1699999999999995E-2</v>
      </c>
      <c r="AB34" s="177">
        <v>8.7499999999999994E-2</v>
      </c>
      <c r="AC34" s="143">
        <v>9.3399999999999997E-2</v>
      </c>
    </row>
    <row r="35" spans="2:29" ht="15.75" customHeight="1" x14ac:dyDescent="0.25">
      <c r="B35" s="279"/>
      <c r="C35" s="277"/>
      <c r="D35" s="134" t="s">
        <v>223</v>
      </c>
      <c r="E35" s="138">
        <v>0</v>
      </c>
      <c r="F35" s="138">
        <v>1E-4</v>
      </c>
      <c r="G35" s="138">
        <v>1E-4</v>
      </c>
      <c r="H35" s="138">
        <v>1E-4</v>
      </c>
      <c r="I35" s="138">
        <v>2.0000000000000001E-4</v>
      </c>
      <c r="J35" s="138">
        <v>2.0000000000000001E-4</v>
      </c>
      <c r="K35" s="138">
        <v>2.9999999999999997E-4</v>
      </c>
      <c r="L35" s="138">
        <v>2.9999999999999997E-4</v>
      </c>
      <c r="M35" s="138">
        <v>2.9999999999999997E-4</v>
      </c>
      <c r="N35" s="138">
        <v>4.0000000000000002E-4</v>
      </c>
      <c r="O35" s="138">
        <v>4.0000000000000002E-4</v>
      </c>
      <c r="P35" s="138">
        <v>5.0000000000000001E-4</v>
      </c>
      <c r="Q35" s="138">
        <v>6.9999999999999999E-4</v>
      </c>
      <c r="R35" s="138">
        <v>8.9999999999999998E-4</v>
      </c>
      <c r="S35" s="138">
        <v>1E-3</v>
      </c>
      <c r="T35" s="138">
        <v>1.1999999999999999E-3</v>
      </c>
      <c r="U35" s="138">
        <v>1.2999999999999999E-3</v>
      </c>
      <c r="V35" s="138">
        <v>1.5E-3</v>
      </c>
      <c r="W35" s="138">
        <v>1.6000000000000001E-3</v>
      </c>
      <c r="X35" s="138">
        <v>1.8E-3</v>
      </c>
      <c r="Y35" s="138">
        <v>2.3E-3</v>
      </c>
      <c r="Z35" s="138">
        <v>2.8999999999999998E-3</v>
      </c>
      <c r="AA35" s="138">
        <v>3.3999999999999998E-3</v>
      </c>
      <c r="AB35" s="138">
        <v>4.0000000000000001E-3</v>
      </c>
      <c r="AC35" s="138">
        <v>4.4999999999999997E-3</v>
      </c>
    </row>
    <row r="36" spans="2:29" ht="15.75" customHeight="1" x14ac:dyDescent="0.25">
      <c r="B36" s="279"/>
      <c r="C36" s="277" t="s">
        <v>112</v>
      </c>
      <c r="D36" s="134" t="s">
        <v>220</v>
      </c>
      <c r="E36" s="138" t="s">
        <v>221</v>
      </c>
      <c r="F36" s="138" t="s">
        <v>221</v>
      </c>
      <c r="G36" s="138" t="s">
        <v>221</v>
      </c>
      <c r="H36" s="138">
        <v>0</v>
      </c>
      <c r="I36" s="138">
        <v>1E-4</v>
      </c>
      <c r="J36" s="138">
        <v>1E-4</v>
      </c>
      <c r="K36" s="138">
        <v>2.0000000000000001E-4</v>
      </c>
      <c r="L36" s="138">
        <v>2.0000000000000001E-4</v>
      </c>
      <c r="M36" s="138">
        <v>2.9999999999999997E-4</v>
      </c>
      <c r="N36" s="138">
        <v>2.9999999999999997E-4</v>
      </c>
      <c r="O36" s="138">
        <v>4.0000000000000002E-4</v>
      </c>
      <c r="P36" s="138">
        <v>4.0000000000000002E-4</v>
      </c>
      <c r="Q36" s="138">
        <v>5.0000000000000001E-4</v>
      </c>
      <c r="R36" s="138">
        <v>5.0000000000000001E-4</v>
      </c>
      <c r="S36" s="138">
        <v>5.0000000000000001E-4</v>
      </c>
      <c r="T36" s="138">
        <v>5.9999999999999995E-4</v>
      </c>
      <c r="U36" s="138">
        <v>5.9999999999999995E-4</v>
      </c>
      <c r="V36" s="138">
        <v>6.9999999999999999E-4</v>
      </c>
      <c r="W36" s="138">
        <v>6.9999999999999999E-4</v>
      </c>
      <c r="X36" s="138">
        <v>8.0000000000000004E-4</v>
      </c>
      <c r="Y36" s="138">
        <v>8.0000000000000004E-4</v>
      </c>
      <c r="Z36" s="138">
        <v>8.9999999999999998E-4</v>
      </c>
      <c r="AA36" s="138">
        <v>8.9999999999999998E-4</v>
      </c>
      <c r="AB36" s="138">
        <v>1E-3</v>
      </c>
      <c r="AC36" s="138">
        <v>1E-3</v>
      </c>
    </row>
    <row r="37" spans="2:29" ht="15.75" customHeight="1" x14ac:dyDescent="0.25">
      <c r="B37" s="279"/>
      <c r="C37" s="277"/>
      <c r="D37" s="134" t="s">
        <v>222</v>
      </c>
      <c r="E37" s="138" t="s">
        <v>221</v>
      </c>
      <c r="F37" s="138" t="s">
        <v>221</v>
      </c>
      <c r="G37" s="138" t="s">
        <v>221</v>
      </c>
      <c r="H37" s="138" t="s">
        <v>221</v>
      </c>
      <c r="I37" s="138" t="s">
        <v>221</v>
      </c>
      <c r="J37" s="138">
        <v>1.17E-2</v>
      </c>
      <c r="K37" s="139">
        <v>2.3300000000000001E-2</v>
      </c>
      <c r="L37" s="139">
        <v>3.5000000000000003E-2</v>
      </c>
      <c r="M37" s="140">
        <v>4.6699999999999998E-2</v>
      </c>
      <c r="N37" s="141">
        <v>5.8400000000000001E-2</v>
      </c>
      <c r="O37" s="141">
        <v>6.1899999999999997E-2</v>
      </c>
      <c r="P37" s="141">
        <v>6.54E-2</v>
      </c>
      <c r="Q37" s="141">
        <v>6.8900000000000003E-2</v>
      </c>
      <c r="R37" s="142">
        <v>7.2400000000000006E-2</v>
      </c>
      <c r="S37" s="142">
        <v>7.5899999999999995E-2</v>
      </c>
      <c r="T37" s="142">
        <v>7.9399999999999998E-2</v>
      </c>
      <c r="U37" s="142">
        <v>8.2900000000000001E-2</v>
      </c>
      <c r="V37" s="177">
        <v>8.6400000000000005E-2</v>
      </c>
      <c r="W37" s="143">
        <v>8.9899999999999994E-2</v>
      </c>
      <c r="X37" s="143">
        <v>9.3399999999999997E-2</v>
      </c>
      <c r="Y37" s="143">
        <v>9.69E-2</v>
      </c>
      <c r="Z37" s="143">
        <v>0.1004</v>
      </c>
      <c r="AA37" s="143">
        <v>0.10390000000000001</v>
      </c>
      <c r="AB37" s="144">
        <v>0.1074</v>
      </c>
      <c r="AC37" s="144">
        <v>0.1109</v>
      </c>
    </row>
    <row r="38" spans="2:29" ht="15.75" customHeight="1" x14ac:dyDescent="0.25">
      <c r="B38" s="279"/>
      <c r="C38" s="277"/>
      <c r="D38" s="134" t="s">
        <v>223</v>
      </c>
      <c r="E38" s="138">
        <v>1E-4</v>
      </c>
      <c r="F38" s="138">
        <v>2.0000000000000001E-4</v>
      </c>
      <c r="G38" s="138">
        <v>2.0000000000000001E-4</v>
      </c>
      <c r="H38" s="138">
        <v>2.9999999999999997E-4</v>
      </c>
      <c r="I38" s="138">
        <v>4.0000000000000002E-4</v>
      </c>
      <c r="J38" s="138">
        <v>5.0000000000000001E-4</v>
      </c>
      <c r="K38" s="138">
        <v>8.0000000000000004E-4</v>
      </c>
      <c r="L38" s="138">
        <v>1.1000000000000001E-3</v>
      </c>
      <c r="M38" s="138">
        <v>1.4E-3</v>
      </c>
      <c r="N38" s="138">
        <v>1.6999999999999999E-3</v>
      </c>
      <c r="O38" s="138">
        <v>2.0999999999999999E-3</v>
      </c>
      <c r="P38" s="138">
        <v>2.3999999999999998E-3</v>
      </c>
      <c r="Q38" s="138">
        <v>2.7000000000000001E-3</v>
      </c>
      <c r="R38" s="138">
        <v>3.0000000000000001E-3</v>
      </c>
      <c r="S38" s="138">
        <v>3.3E-3</v>
      </c>
      <c r="T38" s="138">
        <v>4.0000000000000001E-3</v>
      </c>
      <c r="U38" s="138">
        <v>4.5999999999999999E-3</v>
      </c>
      <c r="V38" s="138">
        <v>5.3E-3</v>
      </c>
      <c r="W38" s="138">
        <v>5.8999999999999999E-3</v>
      </c>
      <c r="X38" s="138">
        <v>6.6E-3</v>
      </c>
      <c r="Y38" s="138">
        <v>7.1999999999999998E-3</v>
      </c>
      <c r="Z38" s="138">
        <v>7.4000000000000003E-3</v>
      </c>
      <c r="AA38" s="138">
        <v>7.4999999999999997E-3</v>
      </c>
      <c r="AB38" s="138">
        <v>7.6E-3</v>
      </c>
      <c r="AC38" s="138">
        <v>7.7000000000000002E-3</v>
      </c>
    </row>
    <row r="39" spans="2:29" ht="15.75" customHeight="1" x14ac:dyDescent="0.25">
      <c r="B39" s="279"/>
      <c r="C39" s="277" t="s">
        <v>89</v>
      </c>
      <c r="D39" s="134" t="s">
        <v>220</v>
      </c>
      <c r="E39" s="138" t="s">
        <v>221</v>
      </c>
      <c r="F39" s="138" t="s">
        <v>221</v>
      </c>
      <c r="G39" s="138" t="s">
        <v>221</v>
      </c>
      <c r="H39" s="138" t="s">
        <v>221</v>
      </c>
      <c r="I39" s="138" t="s">
        <v>221</v>
      </c>
      <c r="J39" s="138" t="s">
        <v>221</v>
      </c>
      <c r="K39" s="138" t="s">
        <v>221</v>
      </c>
      <c r="L39" s="138" t="s">
        <v>221</v>
      </c>
      <c r="M39" s="138" t="s">
        <v>221</v>
      </c>
      <c r="N39" s="138" t="s">
        <v>221</v>
      </c>
      <c r="O39" s="138">
        <v>0</v>
      </c>
      <c r="P39" s="138">
        <v>1E-4</v>
      </c>
      <c r="Q39" s="138">
        <v>1E-4</v>
      </c>
      <c r="R39" s="138">
        <v>2.0000000000000001E-4</v>
      </c>
      <c r="S39" s="138">
        <v>2.0000000000000001E-4</v>
      </c>
      <c r="T39" s="138">
        <v>2.9999999999999997E-4</v>
      </c>
      <c r="U39" s="138">
        <v>2.9999999999999997E-4</v>
      </c>
      <c r="V39" s="138">
        <v>2.9999999999999997E-4</v>
      </c>
      <c r="W39" s="138">
        <v>4.0000000000000002E-4</v>
      </c>
      <c r="X39" s="138">
        <v>4.0000000000000002E-4</v>
      </c>
      <c r="Y39" s="138">
        <v>4.0000000000000002E-4</v>
      </c>
      <c r="Z39" s="138">
        <v>5.0000000000000001E-4</v>
      </c>
      <c r="AA39" s="138">
        <v>5.0000000000000001E-4</v>
      </c>
      <c r="AB39" s="138">
        <v>5.0000000000000001E-4</v>
      </c>
      <c r="AC39" s="138">
        <v>5.0000000000000001E-4</v>
      </c>
    </row>
    <row r="40" spans="2:29" ht="15.75" customHeight="1" x14ac:dyDescent="0.25">
      <c r="B40" s="279"/>
      <c r="C40" s="277"/>
      <c r="D40" s="134" t="s">
        <v>222</v>
      </c>
      <c r="E40" s="138" t="s">
        <v>221</v>
      </c>
      <c r="F40" s="138" t="s">
        <v>221</v>
      </c>
      <c r="G40" s="138" t="s">
        <v>221</v>
      </c>
      <c r="H40" s="138" t="s">
        <v>221</v>
      </c>
      <c r="I40" s="138" t="s">
        <v>221</v>
      </c>
      <c r="J40" s="138" t="s">
        <v>221</v>
      </c>
      <c r="K40" s="138" t="s">
        <v>221</v>
      </c>
      <c r="L40" s="138" t="s">
        <v>221</v>
      </c>
      <c r="M40" s="138" t="s">
        <v>221</v>
      </c>
      <c r="N40" s="138" t="s">
        <v>221</v>
      </c>
      <c r="O40" s="138">
        <v>5.7999999999999996E-3</v>
      </c>
      <c r="P40" s="138">
        <v>1.17E-2</v>
      </c>
      <c r="Q40" s="138">
        <v>1.7500000000000002E-2</v>
      </c>
      <c r="R40" s="139">
        <v>2.3300000000000001E-2</v>
      </c>
      <c r="S40" s="139">
        <v>2.92E-2</v>
      </c>
      <c r="T40" s="139">
        <v>3.44E-2</v>
      </c>
      <c r="U40" s="140">
        <v>3.9699999999999999E-2</v>
      </c>
      <c r="V40" s="140">
        <v>4.4900000000000002E-2</v>
      </c>
      <c r="W40" s="140">
        <v>5.0200000000000002E-2</v>
      </c>
      <c r="X40" s="221">
        <v>5.5399999999999998E-2</v>
      </c>
      <c r="Y40" s="141">
        <v>6.0699999999999997E-2</v>
      </c>
      <c r="Z40" s="141">
        <v>6.6000000000000003E-2</v>
      </c>
      <c r="AA40" s="141">
        <v>7.1199999999999999E-2</v>
      </c>
      <c r="AB40" s="142">
        <v>7.6499999999999999E-2</v>
      </c>
      <c r="AC40" s="142">
        <v>8.1699999999999995E-2</v>
      </c>
    </row>
    <row r="41" spans="2:29" ht="15.75" customHeight="1" x14ac:dyDescent="0.25">
      <c r="B41" s="280"/>
      <c r="C41" s="278"/>
      <c r="D41" s="203" t="s">
        <v>223</v>
      </c>
      <c r="E41" s="204">
        <v>0</v>
      </c>
      <c r="F41" s="204">
        <v>0</v>
      </c>
      <c r="G41" s="204">
        <v>1E-4</v>
      </c>
      <c r="H41" s="204">
        <v>1E-4</v>
      </c>
      <c r="I41" s="204">
        <v>1E-4</v>
      </c>
      <c r="J41" s="204">
        <v>1E-4</v>
      </c>
      <c r="K41" s="204">
        <v>2.0000000000000001E-4</v>
      </c>
      <c r="L41" s="204">
        <v>2.0000000000000001E-4</v>
      </c>
      <c r="M41" s="204">
        <v>2.0000000000000001E-4</v>
      </c>
      <c r="N41" s="204">
        <v>2.0000000000000001E-4</v>
      </c>
      <c r="O41" s="204">
        <v>2.9999999999999997E-4</v>
      </c>
      <c r="P41" s="204">
        <v>2.9999999999999997E-4</v>
      </c>
      <c r="Q41" s="204">
        <v>2.9999999999999997E-4</v>
      </c>
      <c r="R41" s="204">
        <v>2.9999999999999997E-4</v>
      </c>
      <c r="S41" s="204">
        <v>5.0000000000000001E-4</v>
      </c>
      <c r="T41" s="204">
        <v>5.9999999999999995E-4</v>
      </c>
      <c r="U41" s="204">
        <v>6.9999999999999999E-4</v>
      </c>
      <c r="V41" s="204">
        <v>8.9999999999999998E-4</v>
      </c>
      <c r="W41" s="204">
        <v>1E-3</v>
      </c>
      <c r="X41" s="204">
        <v>1.1000000000000001E-3</v>
      </c>
      <c r="Y41" s="204">
        <v>1.6000000000000001E-3</v>
      </c>
      <c r="Z41" s="204">
        <v>2.0999999999999999E-3</v>
      </c>
      <c r="AA41" s="204">
        <v>2.5000000000000001E-3</v>
      </c>
      <c r="AB41" s="204">
        <v>3.0000000000000001E-3</v>
      </c>
      <c r="AC41" s="204">
        <v>3.5000000000000001E-3</v>
      </c>
    </row>
    <row r="42" spans="2:29" x14ac:dyDescent="0.25">
      <c r="B42" s="279" t="s">
        <v>227</v>
      </c>
      <c r="C42" s="277" t="s">
        <v>111</v>
      </c>
      <c r="D42" s="134" t="s">
        <v>220</v>
      </c>
      <c r="E42" s="138" t="s">
        <v>221</v>
      </c>
      <c r="F42" s="138" t="s">
        <v>221</v>
      </c>
      <c r="G42" s="138" t="s">
        <v>221</v>
      </c>
      <c r="H42" s="138" t="s">
        <v>221</v>
      </c>
      <c r="I42" s="138" t="s">
        <v>221</v>
      </c>
      <c r="J42" s="138" t="s">
        <v>221</v>
      </c>
      <c r="K42" s="138" t="s">
        <v>221</v>
      </c>
      <c r="L42" s="138" t="s">
        <v>221</v>
      </c>
      <c r="M42" s="138" t="s">
        <v>221</v>
      </c>
      <c r="N42" s="138" t="s">
        <v>221</v>
      </c>
      <c r="O42" s="138">
        <v>1E-4</v>
      </c>
      <c r="P42" s="138">
        <v>1E-4</v>
      </c>
      <c r="Q42" s="138">
        <v>2.0000000000000001E-4</v>
      </c>
      <c r="R42" s="138">
        <v>2.9999999999999997E-4</v>
      </c>
      <c r="S42" s="138">
        <v>2.9999999999999997E-4</v>
      </c>
      <c r="T42" s="138">
        <v>2.9999999999999997E-4</v>
      </c>
      <c r="U42" s="138">
        <v>4.0000000000000002E-4</v>
      </c>
      <c r="V42" s="138">
        <v>4.0000000000000002E-4</v>
      </c>
      <c r="W42" s="138">
        <v>4.0000000000000002E-4</v>
      </c>
      <c r="X42" s="138">
        <v>5.0000000000000001E-4</v>
      </c>
      <c r="Y42" s="138">
        <v>5.0000000000000001E-4</v>
      </c>
      <c r="Z42" s="138">
        <v>5.0000000000000001E-4</v>
      </c>
      <c r="AA42" s="138">
        <v>5.9999999999999995E-4</v>
      </c>
      <c r="AB42" s="138">
        <v>5.9999999999999995E-4</v>
      </c>
      <c r="AC42" s="138">
        <v>5.9999999999999995E-4</v>
      </c>
    </row>
    <row r="43" spans="2:29" ht="15.75" customHeight="1" x14ac:dyDescent="0.25">
      <c r="B43" s="279"/>
      <c r="C43" s="277"/>
      <c r="D43" s="134" t="s">
        <v>222</v>
      </c>
      <c r="E43" s="138" t="s">
        <v>221</v>
      </c>
      <c r="F43" s="138" t="s">
        <v>221</v>
      </c>
      <c r="G43" s="138" t="s">
        <v>221</v>
      </c>
      <c r="H43" s="138" t="s">
        <v>221</v>
      </c>
      <c r="I43" s="138" t="s">
        <v>221</v>
      </c>
      <c r="J43" s="138" t="s">
        <v>221</v>
      </c>
      <c r="K43" s="138" t="s">
        <v>221</v>
      </c>
      <c r="L43" s="138" t="s">
        <v>221</v>
      </c>
      <c r="M43" s="138" t="s">
        <v>221</v>
      </c>
      <c r="N43" s="138" t="s">
        <v>221</v>
      </c>
      <c r="O43" s="138">
        <v>4.7999999999999996E-3</v>
      </c>
      <c r="P43" s="138">
        <v>9.7000000000000003E-3</v>
      </c>
      <c r="Q43" s="138">
        <v>1.4500000000000001E-2</v>
      </c>
      <c r="R43" s="139">
        <v>1.9300000000000001E-2</v>
      </c>
      <c r="S43" s="139">
        <v>2.4199999999999999E-2</v>
      </c>
      <c r="T43" s="139">
        <v>2.6599999999999999E-2</v>
      </c>
      <c r="U43" s="139">
        <v>2.9000000000000001E-2</v>
      </c>
      <c r="V43" s="139">
        <v>3.1399999999999997E-2</v>
      </c>
      <c r="W43" s="139">
        <v>3.3799999999999997E-2</v>
      </c>
      <c r="X43" s="140">
        <v>3.6200000000000003E-2</v>
      </c>
      <c r="Y43" s="140">
        <v>3.8600000000000002E-2</v>
      </c>
      <c r="Z43" s="140">
        <v>4.1099999999999998E-2</v>
      </c>
      <c r="AA43" s="140">
        <v>4.3499999999999997E-2</v>
      </c>
      <c r="AB43" s="140">
        <v>4.5900000000000003E-2</v>
      </c>
      <c r="AC43" s="140">
        <v>4.8300000000000003E-2</v>
      </c>
    </row>
    <row r="44" spans="2:29" ht="15.75" customHeight="1" x14ac:dyDescent="0.25">
      <c r="B44" s="279"/>
      <c r="C44" s="277"/>
      <c r="D44" s="134" t="s">
        <v>223</v>
      </c>
      <c r="E44" s="138">
        <v>1E-4</v>
      </c>
      <c r="F44" s="138">
        <v>1E-4</v>
      </c>
      <c r="G44" s="138">
        <v>2.0000000000000001E-4</v>
      </c>
      <c r="H44" s="138">
        <v>2.0000000000000001E-4</v>
      </c>
      <c r="I44" s="138">
        <v>2.9999999999999997E-4</v>
      </c>
      <c r="J44" s="138">
        <v>2.9999999999999997E-4</v>
      </c>
      <c r="K44" s="138">
        <v>6.9999999999999999E-4</v>
      </c>
      <c r="L44" s="138">
        <v>1E-3</v>
      </c>
      <c r="M44" s="138">
        <v>1.4E-3</v>
      </c>
      <c r="N44" s="138">
        <v>1.6999999999999999E-3</v>
      </c>
      <c r="O44" s="138">
        <v>2.0999999999999999E-3</v>
      </c>
      <c r="P44" s="138">
        <v>2.3999999999999998E-3</v>
      </c>
      <c r="Q44" s="138">
        <v>2.8E-3</v>
      </c>
      <c r="R44" s="138">
        <v>3.0999999999999999E-3</v>
      </c>
      <c r="S44" s="138">
        <v>3.3999999999999998E-3</v>
      </c>
      <c r="T44" s="138">
        <v>3.8E-3</v>
      </c>
      <c r="U44" s="138">
        <v>4.1000000000000003E-3</v>
      </c>
      <c r="V44" s="138">
        <v>4.4999999999999997E-3</v>
      </c>
      <c r="W44" s="138">
        <v>4.7999999999999996E-3</v>
      </c>
      <c r="X44" s="138">
        <v>5.1999999999999998E-3</v>
      </c>
      <c r="Y44" s="138">
        <v>6.1999999999999998E-3</v>
      </c>
      <c r="Z44" s="138">
        <v>7.1999999999999998E-3</v>
      </c>
      <c r="AA44" s="138">
        <v>8.3000000000000001E-3</v>
      </c>
      <c r="AB44" s="138">
        <v>9.2999999999999992E-3</v>
      </c>
      <c r="AC44" s="138">
        <v>1.03E-2</v>
      </c>
    </row>
    <row r="45" spans="2:29" ht="15.75" customHeight="1" x14ac:dyDescent="0.25">
      <c r="B45" s="279"/>
      <c r="C45" s="277" t="s">
        <v>112</v>
      </c>
      <c r="D45" s="134" t="s">
        <v>220</v>
      </c>
      <c r="E45" s="138" t="s">
        <v>221</v>
      </c>
      <c r="F45" s="138" t="s">
        <v>221</v>
      </c>
      <c r="G45" s="138" t="s">
        <v>221</v>
      </c>
      <c r="H45" s="138" t="s">
        <v>221</v>
      </c>
      <c r="I45" s="138" t="s">
        <v>221</v>
      </c>
      <c r="J45" s="138">
        <v>1E-4</v>
      </c>
      <c r="K45" s="138">
        <v>1E-4</v>
      </c>
      <c r="L45" s="138">
        <v>2.0000000000000001E-4</v>
      </c>
      <c r="M45" s="138">
        <v>2.0000000000000001E-4</v>
      </c>
      <c r="N45" s="138">
        <v>2.9999999999999997E-4</v>
      </c>
      <c r="O45" s="138">
        <v>2.9999999999999997E-4</v>
      </c>
      <c r="P45" s="138">
        <v>4.0000000000000002E-4</v>
      </c>
      <c r="Q45" s="138">
        <v>4.0000000000000002E-4</v>
      </c>
      <c r="R45" s="138">
        <v>5.0000000000000001E-4</v>
      </c>
      <c r="S45" s="138">
        <v>5.0000000000000001E-4</v>
      </c>
      <c r="T45" s="138">
        <v>5.9999999999999995E-4</v>
      </c>
      <c r="U45" s="138">
        <v>5.9999999999999995E-4</v>
      </c>
      <c r="V45" s="138">
        <v>6.9999999999999999E-4</v>
      </c>
      <c r="W45" s="138">
        <v>6.9999999999999999E-4</v>
      </c>
      <c r="X45" s="138">
        <v>8.0000000000000004E-4</v>
      </c>
      <c r="Y45" s="138">
        <v>8.0000000000000004E-4</v>
      </c>
      <c r="Z45" s="138">
        <v>8.9999999999999998E-4</v>
      </c>
      <c r="AA45" s="138">
        <v>8.9999999999999998E-4</v>
      </c>
      <c r="AB45" s="138">
        <v>1E-3</v>
      </c>
      <c r="AC45" s="138">
        <v>1E-3</v>
      </c>
    </row>
    <row r="46" spans="2:29" ht="15.75" customHeight="1" x14ac:dyDescent="0.25">
      <c r="B46" s="279"/>
      <c r="C46" s="277"/>
      <c r="D46" s="134" t="s">
        <v>222</v>
      </c>
      <c r="E46" s="138" t="s">
        <v>221</v>
      </c>
      <c r="F46" s="138" t="s">
        <v>221</v>
      </c>
      <c r="G46" s="138" t="s">
        <v>221</v>
      </c>
      <c r="H46" s="138" t="s">
        <v>221</v>
      </c>
      <c r="I46" s="138" t="s">
        <v>221</v>
      </c>
      <c r="J46" s="138">
        <v>6.1000000000000004E-3</v>
      </c>
      <c r="K46" s="138">
        <v>1.23E-2</v>
      </c>
      <c r="L46" s="139">
        <v>1.84E-2</v>
      </c>
      <c r="M46" s="139">
        <v>2.4500000000000001E-2</v>
      </c>
      <c r="N46" s="139">
        <v>3.0700000000000002E-2</v>
      </c>
      <c r="O46" s="139">
        <v>3.2500000000000001E-2</v>
      </c>
      <c r="P46" s="139">
        <v>3.4299999999999997E-2</v>
      </c>
      <c r="Q46" s="140">
        <v>3.6200000000000003E-2</v>
      </c>
      <c r="R46" s="140">
        <v>3.7999999999999999E-2</v>
      </c>
      <c r="S46" s="140">
        <v>3.9899999999999998E-2</v>
      </c>
      <c r="T46" s="140">
        <v>4.1700000000000001E-2</v>
      </c>
      <c r="U46" s="140">
        <v>4.3499999999999997E-2</v>
      </c>
      <c r="V46" s="140">
        <v>4.5400000000000003E-2</v>
      </c>
      <c r="W46" s="140">
        <v>4.7199999999999999E-2</v>
      </c>
      <c r="X46" s="140">
        <v>4.9099999999999998E-2</v>
      </c>
      <c r="Y46" s="140">
        <v>5.0900000000000001E-2</v>
      </c>
      <c r="Z46" s="140">
        <v>5.2699999999999997E-2</v>
      </c>
      <c r="AA46" s="221">
        <v>5.4600000000000003E-2</v>
      </c>
      <c r="AB46" s="221">
        <v>5.6399999999999999E-2</v>
      </c>
      <c r="AC46" s="141">
        <v>5.8299999999999998E-2</v>
      </c>
    </row>
    <row r="47" spans="2:29" ht="15.75" customHeight="1" x14ac:dyDescent="0.25">
      <c r="B47" s="279"/>
      <c r="C47" s="277"/>
      <c r="D47" s="134" t="s">
        <v>223</v>
      </c>
      <c r="E47" s="138">
        <v>1E-4</v>
      </c>
      <c r="F47" s="138">
        <v>1E-4</v>
      </c>
      <c r="G47" s="138">
        <v>2.0000000000000001E-4</v>
      </c>
      <c r="H47" s="138">
        <v>2.9999999999999997E-4</v>
      </c>
      <c r="I47" s="138">
        <v>4.0000000000000002E-4</v>
      </c>
      <c r="J47" s="138">
        <v>1E-3</v>
      </c>
      <c r="K47" s="138">
        <v>1.6999999999999999E-3</v>
      </c>
      <c r="L47" s="138">
        <v>2.3E-3</v>
      </c>
      <c r="M47" s="138">
        <v>3.0000000000000001E-3</v>
      </c>
      <c r="N47" s="138">
        <v>3.5999999999999999E-3</v>
      </c>
      <c r="O47" s="138">
        <v>4.3E-3</v>
      </c>
      <c r="P47" s="138">
        <v>5.0000000000000001E-3</v>
      </c>
      <c r="Q47" s="138">
        <v>5.5999999999999999E-3</v>
      </c>
      <c r="R47" s="138">
        <v>6.3E-3</v>
      </c>
      <c r="S47" s="138">
        <v>6.8999999999999999E-3</v>
      </c>
      <c r="T47" s="138">
        <v>7.9000000000000008E-3</v>
      </c>
      <c r="U47" s="138">
        <v>8.8999999999999999E-3</v>
      </c>
      <c r="V47" s="138">
        <v>9.9000000000000008E-3</v>
      </c>
      <c r="W47" s="138">
        <v>1.0800000000000001E-2</v>
      </c>
      <c r="X47" s="138">
        <v>1.18E-2</v>
      </c>
      <c r="Y47" s="138">
        <v>1.2800000000000001E-2</v>
      </c>
      <c r="Z47" s="138">
        <v>1.29E-2</v>
      </c>
      <c r="AA47" s="138">
        <v>1.2999999999999999E-2</v>
      </c>
      <c r="AB47" s="138">
        <v>1.3100000000000001E-2</v>
      </c>
      <c r="AC47" s="138">
        <v>1.3299999999999999E-2</v>
      </c>
    </row>
    <row r="48" spans="2:29" ht="15.75" customHeight="1" x14ac:dyDescent="0.25">
      <c r="B48" s="279"/>
      <c r="C48" s="277" t="s">
        <v>89</v>
      </c>
      <c r="D48" s="134" t="s">
        <v>220</v>
      </c>
      <c r="E48" s="138" t="s">
        <v>221</v>
      </c>
      <c r="F48" s="138" t="s">
        <v>221</v>
      </c>
      <c r="G48" s="138" t="s">
        <v>221</v>
      </c>
      <c r="H48" s="138" t="s">
        <v>221</v>
      </c>
      <c r="I48" s="138" t="s">
        <v>221</v>
      </c>
      <c r="J48" s="138" t="s">
        <v>221</v>
      </c>
      <c r="K48" s="138" t="s">
        <v>221</v>
      </c>
      <c r="L48" s="138" t="s">
        <v>221</v>
      </c>
      <c r="M48" s="138" t="s">
        <v>221</v>
      </c>
      <c r="N48" s="138" t="s">
        <v>221</v>
      </c>
      <c r="O48" s="138">
        <v>0</v>
      </c>
      <c r="P48" s="138">
        <v>1E-4</v>
      </c>
      <c r="Q48" s="138">
        <v>1E-4</v>
      </c>
      <c r="R48" s="138">
        <v>2.0000000000000001E-4</v>
      </c>
      <c r="S48" s="138">
        <v>2.0000000000000001E-4</v>
      </c>
      <c r="T48" s="138">
        <v>2.9999999999999997E-4</v>
      </c>
      <c r="U48" s="138">
        <v>2.9999999999999997E-4</v>
      </c>
      <c r="V48" s="138">
        <v>2.9999999999999997E-4</v>
      </c>
      <c r="W48" s="138">
        <v>4.0000000000000002E-4</v>
      </c>
      <c r="X48" s="138">
        <v>4.0000000000000002E-4</v>
      </c>
      <c r="Y48" s="138">
        <v>5.0000000000000001E-4</v>
      </c>
      <c r="Z48" s="138">
        <v>5.0000000000000001E-4</v>
      </c>
      <c r="AA48" s="138">
        <v>5.0000000000000001E-4</v>
      </c>
      <c r="AB48" s="138">
        <v>5.9999999999999995E-4</v>
      </c>
      <c r="AC48" s="138">
        <v>5.9999999999999995E-4</v>
      </c>
    </row>
    <row r="49" spans="2:29" ht="15.75" customHeight="1" x14ac:dyDescent="0.25">
      <c r="B49" s="279"/>
      <c r="C49" s="277"/>
      <c r="D49" s="134" t="s">
        <v>222</v>
      </c>
      <c r="E49" s="138" t="s">
        <v>221</v>
      </c>
      <c r="F49" s="138" t="s">
        <v>221</v>
      </c>
      <c r="G49" s="138" t="s">
        <v>221</v>
      </c>
      <c r="H49" s="138" t="s">
        <v>221</v>
      </c>
      <c r="I49" s="138" t="s">
        <v>221</v>
      </c>
      <c r="J49" s="138" t="s">
        <v>221</v>
      </c>
      <c r="K49" s="138" t="s">
        <v>221</v>
      </c>
      <c r="L49" s="138" t="s">
        <v>221</v>
      </c>
      <c r="M49" s="138" t="s">
        <v>221</v>
      </c>
      <c r="N49" s="138" t="s">
        <v>221</v>
      </c>
      <c r="O49" s="138">
        <v>1.6999999999999999E-3</v>
      </c>
      <c r="P49" s="138">
        <v>3.5000000000000001E-3</v>
      </c>
      <c r="Q49" s="138">
        <v>5.1999999999999998E-3</v>
      </c>
      <c r="R49" s="138">
        <v>6.8999999999999999E-3</v>
      </c>
      <c r="S49" s="138">
        <v>8.6999999999999994E-3</v>
      </c>
      <c r="T49" s="138">
        <v>1.04E-2</v>
      </c>
      <c r="U49" s="138">
        <v>1.21E-2</v>
      </c>
      <c r="V49" s="138">
        <v>1.5800000000000002E-2</v>
      </c>
      <c r="W49" s="139">
        <v>1.95E-2</v>
      </c>
      <c r="X49" s="139">
        <v>2.3300000000000001E-2</v>
      </c>
      <c r="Y49" s="139">
        <v>2.7099999999999999E-2</v>
      </c>
      <c r="Z49" s="139">
        <v>3.0800000000000001E-2</v>
      </c>
      <c r="AA49" s="139">
        <v>3.4599999999999999E-2</v>
      </c>
      <c r="AB49" s="140">
        <v>3.8399999999999997E-2</v>
      </c>
      <c r="AC49" s="140">
        <v>4.2200000000000001E-2</v>
      </c>
    </row>
    <row r="50" spans="2:29" ht="15.75" customHeight="1" x14ac:dyDescent="0.25">
      <c r="B50" s="280"/>
      <c r="C50" s="278"/>
      <c r="D50" s="203" t="s">
        <v>223</v>
      </c>
      <c r="E50" s="204">
        <v>0</v>
      </c>
      <c r="F50" s="204">
        <v>1E-4</v>
      </c>
      <c r="G50" s="204">
        <v>1E-4</v>
      </c>
      <c r="H50" s="204">
        <v>1E-4</v>
      </c>
      <c r="I50" s="204">
        <v>2.0000000000000001E-4</v>
      </c>
      <c r="J50" s="204">
        <v>2.0000000000000001E-4</v>
      </c>
      <c r="K50" s="204">
        <v>2.0000000000000001E-4</v>
      </c>
      <c r="L50" s="204">
        <v>4.0000000000000002E-4</v>
      </c>
      <c r="M50" s="204">
        <v>6.9999999999999999E-4</v>
      </c>
      <c r="N50" s="204">
        <v>8.9999999999999998E-4</v>
      </c>
      <c r="O50" s="204">
        <v>1.1000000000000001E-3</v>
      </c>
      <c r="P50" s="204">
        <v>1.2999999999999999E-3</v>
      </c>
      <c r="Q50" s="204">
        <v>1.5E-3</v>
      </c>
      <c r="R50" s="204">
        <v>1.6999999999999999E-3</v>
      </c>
      <c r="S50" s="204">
        <v>1.9E-3</v>
      </c>
      <c r="T50" s="204">
        <v>2.0999999999999999E-3</v>
      </c>
      <c r="U50" s="204">
        <v>2.3999999999999998E-3</v>
      </c>
      <c r="V50" s="204">
        <v>2.5999999999999999E-3</v>
      </c>
      <c r="W50" s="204">
        <v>2.8E-3</v>
      </c>
      <c r="X50" s="204">
        <v>3.0000000000000001E-3</v>
      </c>
      <c r="Y50" s="204">
        <v>4.1999999999999997E-3</v>
      </c>
      <c r="Z50" s="204">
        <v>5.4999999999999997E-3</v>
      </c>
      <c r="AA50" s="204">
        <v>6.7000000000000002E-3</v>
      </c>
      <c r="AB50" s="204">
        <v>7.9000000000000008E-3</v>
      </c>
      <c r="AC50" s="204">
        <v>9.1999999999999998E-3</v>
      </c>
    </row>
    <row r="51" spans="2:29" x14ac:dyDescent="0.25">
      <c r="B51" s="279" t="s">
        <v>228</v>
      </c>
      <c r="C51" s="277" t="s">
        <v>111</v>
      </c>
      <c r="D51" s="134" t="s">
        <v>220</v>
      </c>
      <c r="E51" s="138" t="s">
        <v>221</v>
      </c>
      <c r="F51" s="138" t="s">
        <v>221</v>
      </c>
      <c r="G51" s="138" t="s">
        <v>221</v>
      </c>
      <c r="H51" s="138" t="s">
        <v>221</v>
      </c>
      <c r="I51" s="138" t="s">
        <v>221</v>
      </c>
      <c r="J51" s="138" t="s">
        <v>221</v>
      </c>
      <c r="K51" s="138" t="s">
        <v>221</v>
      </c>
      <c r="L51" s="138" t="s">
        <v>221</v>
      </c>
      <c r="M51" s="138" t="s">
        <v>221</v>
      </c>
      <c r="N51" s="138" t="s">
        <v>221</v>
      </c>
      <c r="O51" s="138" t="s">
        <v>221</v>
      </c>
      <c r="P51" s="138" t="s">
        <v>221</v>
      </c>
      <c r="Q51" s="138" t="s">
        <v>221</v>
      </c>
      <c r="R51" s="138" t="s">
        <v>221</v>
      </c>
      <c r="S51" s="138" t="s">
        <v>221</v>
      </c>
      <c r="T51" s="138" t="s">
        <v>221</v>
      </c>
      <c r="U51" s="138" t="s">
        <v>221</v>
      </c>
      <c r="V51" s="138" t="s">
        <v>221</v>
      </c>
      <c r="W51" s="138" t="s">
        <v>221</v>
      </c>
      <c r="X51" s="138" t="s">
        <v>221</v>
      </c>
      <c r="Y51" s="138" t="s">
        <v>221</v>
      </c>
      <c r="Z51" s="138" t="s">
        <v>221</v>
      </c>
      <c r="AA51" s="138" t="s">
        <v>221</v>
      </c>
      <c r="AB51" s="138" t="s">
        <v>221</v>
      </c>
      <c r="AC51" s="138" t="s">
        <v>221</v>
      </c>
    </row>
    <row r="52" spans="2:29" ht="15.75" customHeight="1" x14ac:dyDescent="0.25">
      <c r="B52" s="279"/>
      <c r="C52" s="277"/>
      <c r="D52" s="134" t="s">
        <v>222</v>
      </c>
      <c r="E52" s="138" t="s">
        <v>221</v>
      </c>
      <c r="F52" s="138" t="s">
        <v>221</v>
      </c>
      <c r="G52" s="138" t="s">
        <v>221</v>
      </c>
      <c r="H52" s="138" t="s">
        <v>221</v>
      </c>
      <c r="I52" s="138" t="s">
        <v>221</v>
      </c>
      <c r="J52" s="138" t="s">
        <v>221</v>
      </c>
      <c r="K52" s="138" t="s">
        <v>221</v>
      </c>
      <c r="L52" s="138" t="s">
        <v>221</v>
      </c>
      <c r="M52" s="138" t="s">
        <v>221</v>
      </c>
      <c r="N52" s="138" t="s">
        <v>221</v>
      </c>
      <c r="O52" s="138">
        <v>5.9999999999999995E-4</v>
      </c>
      <c r="P52" s="138">
        <v>1.1000000000000001E-3</v>
      </c>
      <c r="Q52" s="138">
        <v>1.6999999999999999E-3</v>
      </c>
      <c r="R52" s="138">
        <v>2.2000000000000001E-3</v>
      </c>
      <c r="S52" s="138">
        <v>2.8E-3</v>
      </c>
      <c r="T52" s="138">
        <v>3.0999999999999999E-3</v>
      </c>
      <c r="U52" s="138">
        <v>3.3E-3</v>
      </c>
      <c r="V52" s="138">
        <v>3.5999999999999999E-3</v>
      </c>
      <c r="W52" s="138">
        <v>3.8999999999999998E-3</v>
      </c>
      <c r="X52" s="138">
        <v>4.1999999999999997E-3</v>
      </c>
      <c r="Y52" s="138">
        <v>4.4999999999999997E-3</v>
      </c>
      <c r="Z52" s="138">
        <v>4.7000000000000002E-3</v>
      </c>
      <c r="AA52" s="138">
        <v>5.0000000000000001E-3</v>
      </c>
      <c r="AB52" s="138">
        <v>5.3E-3</v>
      </c>
      <c r="AC52" s="138">
        <v>5.5999999999999999E-3</v>
      </c>
    </row>
    <row r="53" spans="2:29" ht="15.75" customHeight="1" x14ac:dyDescent="0.25">
      <c r="B53" s="279"/>
      <c r="C53" s="277"/>
      <c r="D53" s="134" t="s">
        <v>223</v>
      </c>
      <c r="E53" s="138">
        <v>0</v>
      </c>
      <c r="F53" s="138">
        <v>0</v>
      </c>
      <c r="G53" s="138">
        <v>0</v>
      </c>
      <c r="H53" s="138">
        <v>0</v>
      </c>
      <c r="I53" s="138">
        <v>0</v>
      </c>
      <c r="J53" s="138">
        <v>0</v>
      </c>
      <c r="K53" s="138">
        <v>1E-4</v>
      </c>
      <c r="L53" s="138">
        <v>1E-4</v>
      </c>
      <c r="M53" s="138">
        <v>1E-4</v>
      </c>
      <c r="N53" s="138">
        <v>1E-4</v>
      </c>
      <c r="O53" s="138">
        <v>2.0000000000000001E-4</v>
      </c>
      <c r="P53" s="138">
        <v>2.9999999999999997E-4</v>
      </c>
      <c r="Q53" s="138">
        <v>5.0000000000000001E-4</v>
      </c>
      <c r="R53" s="138">
        <v>5.9999999999999995E-4</v>
      </c>
      <c r="S53" s="138">
        <v>6.9999999999999999E-4</v>
      </c>
      <c r="T53" s="138">
        <v>8.9999999999999998E-4</v>
      </c>
      <c r="U53" s="138">
        <v>1E-3</v>
      </c>
      <c r="V53" s="138">
        <v>1.1000000000000001E-3</v>
      </c>
      <c r="W53" s="138">
        <v>1.2999999999999999E-3</v>
      </c>
      <c r="X53" s="138">
        <v>1.4E-3</v>
      </c>
      <c r="Y53" s="138">
        <v>1.6999999999999999E-3</v>
      </c>
      <c r="Z53" s="138">
        <v>2E-3</v>
      </c>
      <c r="AA53" s="138">
        <v>2.2000000000000001E-3</v>
      </c>
      <c r="AB53" s="138">
        <v>2.5000000000000001E-3</v>
      </c>
      <c r="AC53" s="138">
        <v>2.8E-3</v>
      </c>
    </row>
    <row r="54" spans="2:29" ht="15.75" customHeight="1" x14ac:dyDescent="0.25">
      <c r="B54" s="279"/>
      <c r="C54" s="277" t="s">
        <v>112</v>
      </c>
      <c r="D54" s="134" t="s">
        <v>220</v>
      </c>
      <c r="E54" s="138" t="s">
        <v>221</v>
      </c>
      <c r="F54" s="138" t="s">
        <v>221</v>
      </c>
      <c r="G54" s="138" t="s">
        <v>221</v>
      </c>
      <c r="H54" s="138" t="s">
        <v>221</v>
      </c>
      <c r="I54" s="138" t="s">
        <v>221</v>
      </c>
      <c r="J54" s="138" t="s">
        <v>221</v>
      </c>
      <c r="K54" s="138" t="s">
        <v>221</v>
      </c>
      <c r="L54" s="138" t="s">
        <v>221</v>
      </c>
      <c r="M54" s="138" t="s">
        <v>221</v>
      </c>
      <c r="N54" s="138" t="s">
        <v>221</v>
      </c>
      <c r="O54" s="138" t="s">
        <v>221</v>
      </c>
      <c r="P54" s="138" t="s">
        <v>221</v>
      </c>
      <c r="Q54" s="138" t="s">
        <v>221</v>
      </c>
      <c r="R54" s="138" t="s">
        <v>221</v>
      </c>
      <c r="S54" s="138" t="s">
        <v>221</v>
      </c>
      <c r="T54" s="138" t="s">
        <v>221</v>
      </c>
      <c r="U54" s="138" t="s">
        <v>221</v>
      </c>
      <c r="V54" s="138" t="s">
        <v>221</v>
      </c>
      <c r="W54" s="138" t="s">
        <v>221</v>
      </c>
      <c r="X54" s="138" t="s">
        <v>221</v>
      </c>
      <c r="Y54" s="138" t="s">
        <v>221</v>
      </c>
      <c r="Z54" s="138" t="s">
        <v>221</v>
      </c>
      <c r="AA54" s="138" t="s">
        <v>221</v>
      </c>
      <c r="AB54" s="138" t="s">
        <v>221</v>
      </c>
      <c r="AC54" s="138" t="s">
        <v>221</v>
      </c>
    </row>
    <row r="55" spans="2:29" ht="15.75" customHeight="1" x14ac:dyDescent="0.25">
      <c r="B55" s="279"/>
      <c r="C55" s="277"/>
      <c r="D55" s="134" t="s">
        <v>222</v>
      </c>
      <c r="E55" s="138" t="s">
        <v>221</v>
      </c>
      <c r="F55" s="138" t="s">
        <v>221</v>
      </c>
      <c r="G55" s="138" t="s">
        <v>221</v>
      </c>
      <c r="H55" s="138" t="s">
        <v>221</v>
      </c>
      <c r="I55" s="138" t="s">
        <v>221</v>
      </c>
      <c r="J55" s="138">
        <v>6.9999999999999999E-4</v>
      </c>
      <c r="K55" s="138">
        <v>1.4E-3</v>
      </c>
      <c r="L55" s="138">
        <v>2.0999999999999999E-3</v>
      </c>
      <c r="M55" s="138">
        <v>2.8E-3</v>
      </c>
      <c r="N55" s="138">
        <v>3.5000000000000001E-3</v>
      </c>
      <c r="O55" s="138">
        <v>3.7000000000000002E-3</v>
      </c>
      <c r="P55" s="138">
        <v>4.0000000000000001E-3</v>
      </c>
      <c r="Q55" s="138">
        <v>4.1999999999999997E-3</v>
      </c>
      <c r="R55" s="138">
        <v>4.4000000000000003E-3</v>
      </c>
      <c r="S55" s="138">
        <v>4.7000000000000002E-3</v>
      </c>
      <c r="T55" s="138">
        <v>4.8999999999999998E-3</v>
      </c>
      <c r="U55" s="138">
        <v>5.1000000000000004E-3</v>
      </c>
      <c r="V55" s="138">
        <v>5.3E-3</v>
      </c>
      <c r="W55" s="138">
        <v>5.5999999999999999E-3</v>
      </c>
      <c r="X55" s="138">
        <v>5.7999999999999996E-3</v>
      </c>
      <c r="Y55" s="138">
        <v>6.0000000000000001E-3</v>
      </c>
      <c r="Z55" s="138">
        <v>6.3E-3</v>
      </c>
      <c r="AA55" s="138">
        <v>6.4999999999999997E-3</v>
      </c>
      <c r="AB55" s="138">
        <v>6.7000000000000002E-3</v>
      </c>
      <c r="AC55" s="138">
        <v>7.0000000000000001E-3</v>
      </c>
    </row>
    <row r="56" spans="2:29" ht="15.75" customHeight="1" x14ac:dyDescent="0.25">
      <c r="B56" s="279"/>
      <c r="C56" s="277"/>
      <c r="D56" s="134" t="s">
        <v>223</v>
      </c>
      <c r="E56" s="138">
        <v>0</v>
      </c>
      <c r="F56" s="138">
        <v>0</v>
      </c>
      <c r="G56" s="138">
        <v>0</v>
      </c>
      <c r="H56" s="138">
        <v>1E-4</v>
      </c>
      <c r="I56" s="138">
        <v>1E-4</v>
      </c>
      <c r="J56" s="138">
        <v>1E-4</v>
      </c>
      <c r="K56" s="138">
        <v>1E-4</v>
      </c>
      <c r="L56" s="138">
        <v>1E-4</v>
      </c>
      <c r="M56" s="138">
        <v>1E-4</v>
      </c>
      <c r="N56" s="138">
        <v>2.0000000000000001E-4</v>
      </c>
      <c r="O56" s="138">
        <v>5.9999999999999995E-4</v>
      </c>
      <c r="P56" s="138">
        <v>1E-3</v>
      </c>
      <c r="Q56" s="138">
        <v>1.4E-3</v>
      </c>
      <c r="R56" s="138">
        <v>1.9E-3</v>
      </c>
      <c r="S56" s="138">
        <v>2.3E-3</v>
      </c>
      <c r="T56" s="138">
        <v>2.5000000000000001E-3</v>
      </c>
      <c r="U56" s="138">
        <v>2.7000000000000001E-3</v>
      </c>
      <c r="V56" s="138">
        <v>2.8999999999999998E-3</v>
      </c>
      <c r="W56" s="138">
        <v>3.0999999999999999E-3</v>
      </c>
      <c r="X56" s="138">
        <v>3.3E-3</v>
      </c>
      <c r="Y56" s="138">
        <v>3.5000000000000001E-3</v>
      </c>
      <c r="Z56" s="138">
        <v>3.7000000000000002E-3</v>
      </c>
      <c r="AA56" s="138">
        <v>3.8999999999999998E-3</v>
      </c>
      <c r="AB56" s="138">
        <v>4.1000000000000003E-3</v>
      </c>
      <c r="AC56" s="138">
        <v>4.1999999999999997E-3</v>
      </c>
    </row>
    <row r="57" spans="2:29" ht="15.75" customHeight="1" x14ac:dyDescent="0.25">
      <c r="B57" s="279"/>
      <c r="C57" s="277" t="s">
        <v>89</v>
      </c>
      <c r="D57" s="134" t="s">
        <v>220</v>
      </c>
      <c r="E57" s="138" t="s">
        <v>221</v>
      </c>
      <c r="F57" s="138" t="s">
        <v>221</v>
      </c>
      <c r="G57" s="138" t="s">
        <v>221</v>
      </c>
      <c r="H57" s="138" t="s">
        <v>221</v>
      </c>
      <c r="I57" s="138" t="s">
        <v>221</v>
      </c>
      <c r="J57" s="138" t="s">
        <v>221</v>
      </c>
      <c r="K57" s="138" t="s">
        <v>221</v>
      </c>
      <c r="L57" s="138" t="s">
        <v>221</v>
      </c>
      <c r="M57" s="138" t="s">
        <v>221</v>
      </c>
      <c r="N57" s="138" t="s">
        <v>221</v>
      </c>
      <c r="O57" s="138" t="s">
        <v>221</v>
      </c>
      <c r="P57" s="138" t="s">
        <v>221</v>
      </c>
      <c r="Q57" s="138" t="s">
        <v>221</v>
      </c>
      <c r="R57" s="138" t="s">
        <v>221</v>
      </c>
      <c r="S57" s="138" t="s">
        <v>221</v>
      </c>
      <c r="T57" s="138" t="s">
        <v>221</v>
      </c>
      <c r="U57" s="138" t="s">
        <v>221</v>
      </c>
      <c r="V57" s="138" t="s">
        <v>221</v>
      </c>
      <c r="W57" s="138" t="s">
        <v>221</v>
      </c>
      <c r="X57" s="138" t="s">
        <v>221</v>
      </c>
      <c r="Y57" s="138" t="s">
        <v>221</v>
      </c>
      <c r="Z57" s="138" t="s">
        <v>221</v>
      </c>
      <c r="AA57" s="138" t="s">
        <v>221</v>
      </c>
      <c r="AB57" s="138" t="s">
        <v>221</v>
      </c>
      <c r="AC57" s="138" t="s">
        <v>221</v>
      </c>
    </row>
    <row r="58" spans="2:29" ht="15.75" customHeight="1" x14ac:dyDescent="0.25">
      <c r="B58" s="279"/>
      <c r="C58" s="277"/>
      <c r="D58" s="134" t="s">
        <v>222</v>
      </c>
      <c r="E58" s="138" t="s">
        <v>221</v>
      </c>
      <c r="F58" s="138" t="s">
        <v>221</v>
      </c>
      <c r="G58" s="138" t="s">
        <v>221</v>
      </c>
      <c r="H58" s="138" t="s">
        <v>221</v>
      </c>
      <c r="I58" s="138" t="s">
        <v>221</v>
      </c>
      <c r="J58" s="138" t="s">
        <v>221</v>
      </c>
      <c r="K58" s="138" t="s">
        <v>221</v>
      </c>
      <c r="L58" s="138" t="s">
        <v>221</v>
      </c>
      <c r="M58" s="138" t="s">
        <v>221</v>
      </c>
      <c r="N58" s="138" t="s">
        <v>221</v>
      </c>
      <c r="O58" s="138" t="s">
        <v>221</v>
      </c>
      <c r="P58" s="138" t="s">
        <v>221</v>
      </c>
      <c r="Q58" s="138" t="s">
        <v>221</v>
      </c>
      <c r="R58" s="138" t="s">
        <v>221</v>
      </c>
      <c r="S58" s="138">
        <v>4.0000000000000002E-4</v>
      </c>
      <c r="T58" s="138">
        <v>8.0000000000000004E-4</v>
      </c>
      <c r="U58" s="138">
        <v>1.2999999999999999E-3</v>
      </c>
      <c r="V58" s="138">
        <v>1.6999999999999999E-3</v>
      </c>
      <c r="W58" s="138">
        <v>2.0999999999999999E-3</v>
      </c>
      <c r="X58" s="138">
        <v>2.3999999999999998E-3</v>
      </c>
      <c r="Y58" s="138">
        <v>2.8E-3</v>
      </c>
      <c r="Z58" s="138">
        <v>3.0999999999999999E-3</v>
      </c>
      <c r="AA58" s="138">
        <v>3.5000000000000001E-3</v>
      </c>
      <c r="AB58" s="138">
        <v>3.8E-3</v>
      </c>
      <c r="AC58" s="138">
        <v>4.1999999999999997E-3</v>
      </c>
    </row>
    <row r="59" spans="2:29" ht="15.75" customHeight="1" x14ac:dyDescent="0.25">
      <c r="B59" s="280"/>
      <c r="C59" s="278"/>
      <c r="D59" s="203" t="s">
        <v>223</v>
      </c>
      <c r="E59" s="204">
        <v>0</v>
      </c>
      <c r="F59" s="204">
        <v>0</v>
      </c>
      <c r="G59" s="204">
        <v>0</v>
      </c>
      <c r="H59" s="204">
        <v>0</v>
      </c>
      <c r="I59" s="204">
        <v>0</v>
      </c>
      <c r="J59" s="204">
        <v>0</v>
      </c>
      <c r="K59" s="204">
        <v>0</v>
      </c>
      <c r="L59" s="204">
        <v>0</v>
      </c>
      <c r="M59" s="204">
        <v>1E-4</v>
      </c>
      <c r="N59" s="204">
        <v>1E-4</v>
      </c>
      <c r="O59" s="204">
        <v>1E-4</v>
      </c>
      <c r="P59" s="204">
        <v>1E-4</v>
      </c>
      <c r="Q59" s="204">
        <v>1E-4</v>
      </c>
      <c r="R59" s="204">
        <v>1E-4</v>
      </c>
      <c r="S59" s="204">
        <v>1E-4</v>
      </c>
      <c r="T59" s="204">
        <v>2.0000000000000001E-4</v>
      </c>
      <c r="U59" s="204">
        <v>4.0000000000000002E-4</v>
      </c>
      <c r="V59" s="204">
        <v>5.0000000000000001E-4</v>
      </c>
      <c r="W59" s="204">
        <v>6.9999999999999999E-4</v>
      </c>
      <c r="X59" s="204">
        <v>8.0000000000000004E-4</v>
      </c>
      <c r="Y59" s="204">
        <v>1.1000000000000001E-3</v>
      </c>
      <c r="Z59" s="204">
        <v>1.2999999999999999E-3</v>
      </c>
      <c r="AA59" s="204">
        <v>1.5E-3</v>
      </c>
      <c r="AB59" s="204">
        <v>1.6999999999999999E-3</v>
      </c>
      <c r="AC59" s="204">
        <v>2E-3</v>
      </c>
    </row>
    <row r="60" spans="2:29" ht="15.75" customHeight="1" x14ac:dyDescent="0.25"/>
    <row r="61" spans="2:29" ht="18" x14ac:dyDescent="0.25">
      <c r="B61" s="12" t="s">
        <v>229</v>
      </c>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2:29" x14ac:dyDescent="0.25">
      <c r="B62" s="58" t="s">
        <v>186</v>
      </c>
    </row>
    <row r="63" spans="2:29" ht="15.75" x14ac:dyDescent="0.3">
      <c r="B63" s="30" t="s">
        <v>92</v>
      </c>
      <c r="C63" s="30" t="s">
        <v>230</v>
      </c>
      <c r="D63" s="13">
        <v>2026</v>
      </c>
      <c r="E63" s="13">
        <v>2027</v>
      </c>
      <c r="F63" s="13">
        <v>2028</v>
      </c>
      <c r="G63" s="13">
        <v>2029</v>
      </c>
      <c r="H63" s="13">
        <v>2030</v>
      </c>
      <c r="I63" s="13">
        <v>2031</v>
      </c>
      <c r="J63" s="13">
        <v>2032</v>
      </c>
      <c r="K63" s="13">
        <v>2033</v>
      </c>
      <c r="L63" s="13">
        <v>2034</v>
      </c>
      <c r="M63" s="13">
        <v>2035</v>
      </c>
      <c r="N63" s="13">
        <v>2036</v>
      </c>
      <c r="O63" s="13">
        <v>2037</v>
      </c>
      <c r="P63" s="13">
        <v>2038</v>
      </c>
      <c r="Q63" s="13">
        <v>2039</v>
      </c>
      <c r="R63" s="13">
        <v>2040</v>
      </c>
      <c r="S63" s="13">
        <v>2041</v>
      </c>
      <c r="T63" s="13">
        <v>2042</v>
      </c>
      <c r="U63" s="13">
        <v>2043</v>
      </c>
      <c r="V63" s="13">
        <v>2044</v>
      </c>
      <c r="W63" s="13">
        <v>2045</v>
      </c>
      <c r="X63" s="13">
        <v>2046</v>
      </c>
      <c r="Y63" s="13">
        <v>2047</v>
      </c>
      <c r="Z63" s="13">
        <v>2048</v>
      </c>
      <c r="AA63" s="13">
        <v>2049</v>
      </c>
      <c r="AB63" s="13">
        <v>2050</v>
      </c>
    </row>
    <row r="64" spans="2:29" ht="15.75" x14ac:dyDescent="0.3">
      <c r="B64" s="7" t="s">
        <v>89</v>
      </c>
      <c r="C64" s="7" t="s">
        <v>153</v>
      </c>
      <c r="D64" s="54"/>
      <c r="E64" s="54"/>
      <c r="F64" s="54"/>
      <c r="G64" s="54"/>
      <c r="H64" s="54"/>
      <c r="I64" s="54"/>
      <c r="J64" s="54"/>
      <c r="K64" s="54"/>
      <c r="L64" s="54"/>
      <c r="M64" s="54"/>
      <c r="N64" s="54"/>
      <c r="O64" s="54"/>
      <c r="P64" s="54"/>
      <c r="Q64" s="54"/>
      <c r="R64" s="54"/>
      <c r="S64" s="54"/>
      <c r="T64" s="54"/>
      <c r="U64" s="54"/>
      <c r="V64" s="54"/>
      <c r="W64" s="54"/>
      <c r="X64" s="54"/>
      <c r="Y64" s="54"/>
      <c r="Z64" s="54"/>
      <c r="AA64" s="54"/>
      <c r="AB64" s="54"/>
    </row>
    <row r="65" spans="2:28" ht="15.75" x14ac:dyDescent="0.3">
      <c r="B65" s="7" t="s">
        <v>89</v>
      </c>
      <c r="C65" s="7" t="s">
        <v>154</v>
      </c>
      <c r="D65" s="54"/>
      <c r="E65" s="54"/>
      <c r="F65" s="54"/>
      <c r="G65" s="54"/>
      <c r="H65" s="54"/>
      <c r="I65" s="54"/>
      <c r="J65" s="54"/>
      <c r="K65" s="54"/>
      <c r="L65" s="54"/>
      <c r="M65" s="54"/>
      <c r="N65" s="54"/>
      <c r="O65" s="54"/>
      <c r="P65" s="54"/>
      <c r="Q65" s="54"/>
      <c r="R65" s="54"/>
      <c r="S65" s="54"/>
      <c r="T65" s="54"/>
      <c r="U65" s="54"/>
      <c r="V65" s="54"/>
      <c r="W65" s="54"/>
      <c r="X65" s="54"/>
      <c r="Y65" s="54"/>
      <c r="Z65" s="54"/>
      <c r="AA65" s="54"/>
      <c r="AB65" s="54"/>
    </row>
    <row r="66" spans="2:28" ht="15.75" x14ac:dyDescent="0.3">
      <c r="B66" s="7" t="s">
        <v>89</v>
      </c>
      <c r="C66" s="7" t="s">
        <v>155</v>
      </c>
      <c r="D66" s="54"/>
      <c r="E66" s="54"/>
      <c r="F66" s="54"/>
      <c r="G66" s="54"/>
      <c r="H66" s="54"/>
      <c r="I66" s="54"/>
      <c r="J66" s="54"/>
      <c r="K66" s="54"/>
      <c r="L66" s="54"/>
      <c r="M66" s="54"/>
      <c r="N66" s="54"/>
      <c r="O66" s="54"/>
      <c r="P66" s="54"/>
      <c r="Q66" s="54"/>
      <c r="R66" s="54"/>
      <c r="S66" s="54"/>
      <c r="T66" s="54"/>
      <c r="U66" s="54"/>
      <c r="V66" s="54"/>
      <c r="W66" s="54"/>
      <c r="X66" s="54"/>
      <c r="Y66" s="54"/>
      <c r="Z66" s="54"/>
      <c r="AA66" s="54"/>
      <c r="AB66" s="54"/>
    </row>
    <row r="67" spans="2:28" ht="15.75" x14ac:dyDescent="0.3">
      <c r="B67" s="7" t="s">
        <v>89</v>
      </c>
      <c r="C67" s="7" t="s">
        <v>156</v>
      </c>
      <c r="D67" s="54"/>
      <c r="E67" s="54"/>
      <c r="F67" s="54"/>
      <c r="G67" s="54"/>
      <c r="H67" s="54"/>
      <c r="I67" s="54"/>
      <c r="J67" s="54"/>
      <c r="K67" s="54"/>
      <c r="L67" s="54"/>
      <c r="M67" s="54"/>
      <c r="N67" s="54"/>
      <c r="O67" s="54"/>
      <c r="P67" s="54"/>
      <c r="Q67" s="54"/>
      <c r="R67" s="54"/>
      <c r="S67" s="54"/>
      <c r="T67" s="54"/>
      <c r="U67" s="54"/>
      <c r="V67" s="54"/>
      <c r="W67" s="54"/>
      <c r="X67" s="54"/>
      <c r="Y67" s="54"/>
      <c r="Z67" s="54"/>
      <c r="AA67" s="54"/>
      <c r="AB67" s="54"/>
    </row>
    <row r="68" spans="2:28" ht="15.75" x14ac:dyDescent="0.3">
      <c r="B68" s="7" t="s">
        <v>89</v>
      </c>
      <c r="C68" s="7" t="s">
        <v>157</v>
      </c>
      <c r="D68" s="54"/>
      <c r="E68" s="54"/>
      <c r="F68" s="54"/>
      <c r="G68" s="54"/>
      <c r="H68" s="54"/>
      <c r="I68" s="54"/>
      <c r="J68" s="54"/>
      <c r="K68" s="54"/>
      <c r="L68" s="54"/>
      <c r="M68" s="54"/>
      <c r="N68" s="54"/>
      <c r="O68" s="54"/>
      <c r="P68" s="54"/>
      <c r="Q68" s="54"/>
      <c r="R68" s="54"/>
      <c r="S68" s="54"/>
      <c r="T68" s="54"/>
      <c r="U68" s="54"/>
      <c r="V68" s="54"/>
      <c r="W68" s="54"/>
      <c r="X68" s="54"/>
      <c r="Y68" s="54"/>
      <c r="Z68" s="54"/>
      <c r="AA68" s="54"/>
      <c r="AB68" s="54"/>
    </row>
    <row r="69" spans="2:28" ht="15.75" x14ac:dyDescent="0.3">
      <c r="B69" s="7" t="s">
        <v>89</v>
      </c>
      <c r="C69" s="7" t="s">
        <v>158</v>
      </c>
      <c r="D69" s="54"/>
      <c r="E69" s="54"/>
      <c r="F69" s="54"/>
      <c r="G69" s="54"/>
      <c r="H69" s="54"/>
      <c r="I69" s="54"/>
      <c r="J69" s="54"/>
      <c r="K69" s="54"/>
      <c r="L69" s="54"/>
      <c r="M69" s="54"/>
      <c r="N69" s="54"/>
      <c r="O69" s="54"/>
      <c r="P69" s="54"/>
      <c r="Q69" s="54"/>
      <c r="R69" s="54"/>
      <c r="S69" s="54"/>
      <c r="T69" s="54"/>
      <c r="U69" s="54"/>
      <c r="V69" s="54"/>
      <c r="W69" s="54"/>
      <c r="X69" s="54"/>
      <c r="Y69" s="54"/>
      <c r="Z69" s="54"/>
      <c r="AA69" s="54"/>
      <c r="AB69" s="54"/>
    </row>
    <row r="70" spans="2:28" ht="15.75" x14ac:dyDescent="0.3">
      <c r="B70" s="7" t="s">
        <v>89</v>
      </c>
      <c r="C70" s="7" t="s">
        <v>159</v>
      </c>
      <c r="D70" s="54"/>
      <c r="E70" s="54"/>
      <c r="F70" s="54"/>
      <c r="G70" s="54"/>
      <c r="H70" s="54"/>
      <c r="I70" s="54"/>
      <c r="J70" s="54"/>
      <c r="K70" s="54"/>
      <c r="L70" s="54"/>
      <c r="M70" s="54"/>
      <c r="N70" s="54"/>
      <c r="O70" s="54"/>
      <c r="P70" s="54"/>
      <c r="Q70" s="54"/>
      <c r="R70" s="54"/>
      <c r="S70" s="54"/>
      <c r="T70" s="54"/>
      <c r="U70" s="54"/>
      <c r="V70" s="54"/>
      <c r="W70" s="54"/>
      <c r="X70" s="54"/>
      <c r="Y70" s="54"/>
      <c r="Z70" s="54"/>
      <c r="AA70" s="54"/>
      <c r="AB70" s="54"/>
    </row>
    <row r="71" spans="2:28" ht="15.75" x14ac:dyDescent="0.3">
      <c r="B71" s="7" t="s">
        <v>89</v>
      </c>
      <c r="C71" s="7" t="s">
        <v>160</v>
      </c>
      <c r="D71" s="54"/>
      <c r="E71" s="54"/>
      <c r="F71" s="54"/>
      <c r="G71" s="54"/>
      <c r="H71" s="54"/>
      <c r="I71" s="54"/>
      <c r="J71" s="54"/>
      <c r="K71" s="54"/>
      <c r="L71" s="54"/>
      <c r="M71" s="54"/>
      <c r="N71" s="54"/>
      <c r="O71" s="54"/>
      <c r="P71" s="54"/>
      <c r="Q71" s="54"/>
      <c r="R71" s="54"/>
      <c r="S71" s="54"/>
      <c r="T71" s="54"/>
      <c r="U71" s="54"/>
      <c r="V71" s="54"/>
      <c r="W71" s="54"/>
      <c r="X71" s="54"/>
      <c r="Y71" s="54"/>
      <c r="Z71" s="54"/>
      <c r="AA71" s="54"/>
      <c r="AB71" s="54"/>
    </row>
    <row r="72" spans="2:28" ht="15.75" x14ac:dyDescent="0.3">
      <c r="B72" s="7" t="s">
        <v>89</v>
      </c>
      <c r="C72" s="7" t="s">
        <v>161</v>
      </c>
      <c r="D72" s="54"/>
      <c r="E72" s="54"/>
      <c r="F72" s="54"/>
      <c r="G72" s="54"/>
      <c r="H72" s="54"/>
      <c r="I72" s="54"/>
      <c r="J72" s="54"/>
      <c r="K72" s="54"/>
      <c r="L72" s="54"/>
      <c r="M72" s="54"/>
      <c r="N72" s="54"/>
      <c r="O72" s="54"/>
      <c r="P72" s="54"/>
      <c r="Q72" s="54"/>
      <c r="R72" s="54"/>
      <c r="S72" s="54"/>
      <c r="T72" s="54"/>
      <c r="U72" s="54"/>
      <c r="V72" s="54"/>
      <c r="W72" s="54"/>
      <c r="X72" s="54"/>
      <c r="Y72" s="54"/>
      <c r="Z72" s="54"/>
      <c r="AA72" s="54"/>
      <c r="AB72" s="54"/>
    </row>
    <row r="73" spans="2:28" ht="15.75" x14ac:dyDescent="0.3">
      <c r="B73" s="7" t="s">
        <v>89</v>
      </c>
      <c r="C73" s="7" t="s">
        <v>162</v>
      </c>
      <c r="D73" s="54"/>
      <c r="E73" s="54"/>
      <c r="F73" s="54"/>
      <c r="G73" s="54"/>
      <c r="H73" s="54"/>
      <c r="I73" s="54"/>
      <c r="J73" s="54"/>
      <c r="K73" s="54"/>
      <c r="L73" s="54"/>
      <c r="M73" s="54"/>
      <c r="N73" s="54"/>
      <c r="O73" s="54"/>
      <c r="P73" s="54"/>
      <c r="Q73" s="54"/>
      <c r="R73" s="54"/>
      <c r="S73" s="54"/>
      <c r="T73" s="54"/>
      <c r="U73" s="54"/>
      <c r="V73" s="54"/>
      <c r="W73" s="54"/>
      <c r="X73" s="54"/>
      <c r="Y73" s="54"/>
      <c r="Z73" s="54"/>
      <c r="AA73" s="54"/>
      <c r="AB73" s="54"/>
    </row>
    <row r="74" spans="2:28" ht="15.75" x14ac:dyDescent="0.3">
      <c r="B74" s="7" t="s">
        <v>89</v>
      </c>
      <c r="C74" s="7" t="s">
        <v>163</v>
      </c>
      <c r="D74" s="54"/>
      <c r="E74" s="54"/>
      <c r="F74" s="54"/>
      <c r="G74" s="54"/>
      <c r="H74" s="54"/>
      <c r="I74" s="54"/>
      <c r="J74" s="54"/>
      <c r="K74" s="54"/>
      <c r="L74" s="54"/>
      <c r="M74" s="54"/>
      <c r="N74" s="54"/>
      <c r="O74" s="54"/>
      <c r="P74" s="54"/>
      <c r="Q74" s="54"/>
      <c r="R74" s="54"/>
      <c r="S74" s="54"/>
      <c r="T74" s="54"/>
      <c r="U74" s="54"/>
      <c r="V74" s="54"/>
      <c r="W74" s="54"/>
      <c r="X74" s="54"/>
      <c r="Y74" s="54"/>
      <c r="Z74" s="54"/>
      <c r="AA74" s="54"/>
      <c r="AB74" s="54"/>
    </row>
    <row r="75" spans="2:28" ht="15.75" x14ac:dyDescent="0.3">
      <c r="B75" s="7" t="s">
        <v>89</v>
      </c>
      <c r="C75" s="7" t="s">
        <v>164</v>
      </c>
      <c r="D75" s="54"/>
      <c r="E75" s="54"/>
      <c r="F75" s="54"/>
      <c r="G75" s="54"/>
      <c r="H75" s="54"/>
      <c r="I75" s="54"/>
      <c r="J75" s="54"/>
      <c r="K75" s="54"/>
      <c r="L75" s="54"/>
      <c r="M75" s="54"/>
      <c r="N75" s="54"/>
      <c r="O75" s="54"/>
      <c r="P75" s="54"/>
      <c r="Q75" s="54"/>
      <c r="R75" s="54"/>
      <c r="S75" s="54"/>
      <c r="T75" s="54"/>
      <c r="U75" s="54"/>
      <c r="V75" s="54"/>
      <c r="W75" s="54"/>
      <c r="X75" s="54"/>
      <c r="Y75" s="54"/>
      <c r="Z75" s="54"/>
      <c r="AA75" s="54"/>
      <c r="AB75" s="54"/>
    </row>
    <row r="76" spans="2:28" ht="15.75" x14ac:dyDescent="0.3">
      <c r="B76" s="7" t="s">
        <v>89</v>
      </c>
      <c r="C76" s="7" t="s">
        <v>165</v>
      </c>
      <c r="D76" s="54"/>
      <c r="E76" s="54"/>
      <c r="F76" s="54"/>
      <c r="G76" s="54"/>
      <c r="H76" s="54"/>
      <c r="I76" s="54"/>
      <c r="J76" s="54"/>
      <c r="K76" s="54"/>
      <c r="L76" s="54"/>
      <c r="M76" s="54"/>
      <c r="N76" s="54"/>
      <c r="O76" s="54"/>
      <c r="P76" s="54"/>
      <c r="Q76" s="54"/>
      <c r="R76" s="54"/>
      <c r="S76" s="54"/>
      <c r="T76" s="54"/>
      <c r="U76" s="54"/>
      <c r="V76" s="54"/>
      <c r="W76" s="54"/>
      <c r="X76" s="54"/>
      <c r="Y76" s="54"/>
      <c r="Z76" s="54"/>
      <c r="AA76" s="54"/>
      <c r="AB76" s="54"/>
    </row>
    <row r="77" spans="2:28" ht="15.75" x14ac:dyDescent="0.3">
      <c r="B77" s="7" t="s">
        <v>89</v>
      </c>
      <c r="C77" s="7" t="s">
        <v>166</v>
      </c>
      <c r="D77" s="54"/>
      <c r="E77" s="54"/>
      <c r="F77" s="54"/>
      <c r="G77" s="54"/>
      <c r="H77" s="54"/>
      <c r="I77" s="54"/>
      <c r="J77" s="54"/>
      <c r="K77" s="54"/>
      <c r="L77" s="54"/>
      <c r="M77" s="54"/>
      <c r="N77" s="54"/>
      <c r="O77" s="54"/>
      <c r="P77" s="54"/>
      <c r="Q77" s="54"/>
      <c r="R77" s="54"/>
      <c r="S77" s="54"/>
      <c r="T77" s="54"/>
      <c r="U77" s="54"/>
      <c r="V77" s="54"/>
      <c r="W77" s="54"/>
      <c r="X77" s="54"/>
      <c r="Y77" s="54"/>
      <c r="Z77" s="54"/>
      <c r="AA77" s="54"/>
      <c r="AB77" s="54"/>
    </row>
    <row r="78" spans="2:28" ht="15.75" x14ac:dyDescent="0.3">
      <c r="B78" s="7" t="s">
        <v>89</v>
      </c>
      <c r="C78" s="7" t="s">
        <v>167</v>
      </c>
      <c r="D78" s="54"/>
      <c r="E78" s="54"/>
      <c r="F78" s="54"/>
      <c r="G78" s="54"/>
      <c r="H78" s="54"/>
      <c r="I78" s="54"/>
      <c r="J78" s="54"/>
      <c r="K78" s="54"/>
      <c r="L78" s="54"/>
      <c r="M78" s="54"/>
      <c r="N78" s="54"/>
      <c r="O78" s="54"/>
      <c r="P78" s="54"/>
      <c r="Q78" s="54"/>
      <c r="R78" s="54"/>
      <c r="S78" s="54"/>
      <c r="T78" s="54"/>
      <c r="U78" s="54"/>
      <c r="V78" s="54"/>
      <c r="W78" s="54"/>
      <c r="X78" s="54"/>
      <c r="Y78" s="54"/>
      <c r="Z78" s="54"/>
      <c r="AA78" s="54"/>
      <c r="AB78" s="54"/>
    </row>
    <row r="79" spans="2:28" ht="15.75" x14ac:dyDescent="0.3">
      <c r="B79" s="7" t="s">
        <v>89</v>
      </c>
      <c r="C79" s="7" t="s">
        <v>168</v>
      </c>
      <c r="D79" s="54"/>
      <c r="E79" s="54"/>
      <c r="F79" s="54"/>
      <c r="G79" s="54"/>
      <c r="H79" s="54"/>
      <c r="I79" s="54"/>
      <c r="J79" s="54"/>
      <c r="K79" s="54"/>
      <c r="L79" s="54"/>
      <c r="M79" s="54"/>
      <c r="N79" s="54"/>
      <c r="O79" s="54"/>
      <c r="P79" s="54"/>
      <c r="Q79" s="54"/>
      <c r="R79" s="54"/>
      <c r="S79" s="54"/>
      <c r="T79" s="54"/>
      <c r="U79" s="54"/>
      <c r="V79" s="54"/>
      <c r="W79" s="54"/>
      <c r="X79" s="54"/>
      <c r="Y79" s="54"/>
      <c r="Z79" s="54"/>
      <c r="AA79" s="54"/>
      <c r="AB79" s="54"/>
    </row>
    <row r="80" spans="2:28" ht="15.75" x14ac:dyDescent="0.3">
      <c r="B80" s="7" t="s">
        <v>89</v>
      </c>
      <c r="C80" s="7" t="s">
        <v>169</v>
      </c>
      <c r="D80" s="54"/>
      <c r="E80" s="54"/>
      <c r="F80" s="54"/>
      <c r="G80" s="54"/>
      <c r="H80" s="54"/>
      <c r="I80" s="54"/>
      <c r="J80" s="54"/>
      <c r="K80" s="54"/>
      <c r="L80" s="54"/>
      <c r="M80" s="54"/>
      <c r="N80" s="54"/>
      <c r="O80" s="54"/>
      <c r="P80" s="54"/>
      <c r="Q80" s="54"/>
      <c r="R80" s="54"/>
      <c r="S80" s="54"/>
      <c r="T80" s="54"/>
      <c r="U80" s="54"/>
      <c r="V80" s="54"/>
      <c r="W80" s="54"/>
      <c r="X80" s="54"/>
      <c r="Y80" s="54"/>
      <c r="Z80" s="54"/>
      <c r="AA80" s="54"/>
      <c r="AB80" s="54"/>
    </row>
    <row r="81" spans="2:28" ht="15.75" x14ac:dyDescent="0.3">
      <c r="B81" s="7" t="s">
        <v>89</v>
      </c>
      <c r="C81" s="7" t="s">
        <v>170</v>
      </c>
      <c r="D81" s="54"/>
      <c r="E81" s="54"/>
      <c r="F81" s="54"/>
      <c r="G81" s="54"/>
      <c r="H81" s="54"/>
      <c r="I81" s="54"/>
      <c r="J81" s="54"/>
      <c r="K81" s="54"/>
      <c r="L81" s="54"/>
      <c r="M81" s="54"/>
      <c r="N81" s="54"/>
      <c r="O81" s="54"/>
      <c r="P81" s="54"/>
      <c r="Q81" s="54"/>
      <c r="R81" s="54"/>
      <c r="S81" s="54"/>
      <c r="T81" s="54"/>
      <c r="U81" s="54"/>
      <c r="V81" s="54"/>
      <c r="W81" s="54"/>
      <c r="X81" s="54"/>
      <c r="Y81" s="54"/>
      <c r="Z81" s="54"/>
      <c r="AA81" s="54"/>
      <c r="AB81" s="54"/>
    </row>
    <row r="82" spans="2:28" ht="15.75" x14ac:dyDescent="0.3">
      <c r="B82" s="7" t="s">
        <v>89</v>
      </c>
      <c r="C82" s="7" t="s">
        <v>171</v>
      </c>
      <c r="D82" s="54"/>
      <c r="E82" s="54"/>
      <c r="F82" s="54"/>
      <c r="G82" s="54"/>
      <c r="H82" s="54"/>
      <c r="I82" s="54"/>
      <c r="J82" s="54"/>
      <c r="K82" s="54"/>
      <c r="L82" s="54"/>
      <c r="M82" s="54"/>
      <c r="N82" s="54"/>
      <c r="O82" s="54"/>
      <c r="P82" s="54"/>
      <c r="Q82" s="54"/>
      <c r="R82" s="54"/>
      <c r="S82" s="54"/>
      <c r="T82" s="54"/>
      <c r="U82" s="54"/>
      <c r="V82" s="54"/>
      <c r="W82" s="54"/>
      <c r="X82" s="54"/>
      <c r="Y82" s="54"/>
      <c r="Z82" s="54"/>
      <c r="AA82" s="54"/>
      <c r="AB82" s="54"/>
    </row>
    <row r="83" spans="2:28" ht="15.75" x14ac:dyDescent="0.3">
      <c r="B83" s="7" t="s">
        <v>89</v>
      </c>
      <c r="C83" s="7" t="s">
        <v>172</v>
      </c>
      <c r="D83" s="54"/>
      <c r="E83" s="54"/>
      <c r="F83" s="54"/>
      <c r="G83" s="54"/>
      <c r="H83" s="54"/>
      <c r="I83" s="54"/>
      <c r="J83" s="54"/>
      <c r="K83" s="54"/>
      <c r="L83" s="54"/>
      <c r="M83" s="54"/>
      <c r="N83" s="54"/>
      <c r="O83" s="54"/>
      <c r="P83" s="54"/>
      <c r="Q83" s="54"/>
      <c r="R83" s="54"/>
      <c r="S83" s="54"/>
      <c r="T83" s="54"/>
      <c r="U83" s="54"/>
      <c r="V83" s="54"/>
      <c r="W83" s="54"/>
      <c r="X83" s="54"/>
      <c r="Y83" s="54"/>
      <c r="Z83" s="54"/>
      <c r="AA83" s="54"/>
      <c r="AB83" s="54"/>
    </row>
    <row r="84" spans="2:28" ht="15.75" x14ac:dyDescent="0.3">
      <c r="B84" s="7" t="s">
        <v>89</v>
      </c>
      <c r="C84" s="7" t="s">
        <v>173</v>
      </c>
      <c r="D84" s="54"/>
      <c r="E84" s="54"/>
      <c r="F84" s="54"/>
      <c r="G84" s="54"/>
      <c r="H84" s="54"/>
      <c r="I84" s="54"/>
      <c r="J84" s="54"/>
      <c r="K84" s="54"/>
      <c r="L84" s="54"/>
      <c r="M84" s="54"/>
      <c r="N84" s="54"/>
      <c r="O84" s="54"/>
      <c r="P84" s="54"/>
      <c r="Q84" s="54"/>
      <c r="R84" s="54"/>
      <c r="S84" s="54"/>
      <c r="T84" s="54"/>
      <c r="U84" s="54"/>
      <c r="V84" s="54"/>
      <c r="W84" s="54"/>
      <c r="X84" s="54"/>
      <c r="Y84" s="54"/>
      <c r="Z84" s="54"/>
      <c r="AA84" s="54"/>
      <c r="AB84" s="54"/>
    </row>
    <row r="85" spans="2:28" ht="15.75" x14ac:dyDescent="0.3">
      <c r="B85" s="7" t="s">
        <v>89</v>
      </c>
      <c r="C85" s="7" t="s">
        <v>174</v>
      </c>
      <c r="D85" s="54"/>
      <c r="E85" s="54"/>
      <c r="F85" s="54"/>
      <c r="G85" s="54"/>
      <c r="H85" s="54"/>
      <c r="I85" s="54"/>
      <c r="J85" s="54"/>
      <c r="K85" s="54"/>
      <c r="L85" s="54"/>
      <c r="M85" s="54"/>
      <c r="N85" s="54"/>
      <c r="O85" s="54"/>
      <c r="P85" s="54"/>
      <c r="Q85" s="54"/>
      <c r="R85" s="54"/>
      <c r="S85" s="54"/>
      <c r="T85" s="54"/>
      <c r="U85" s="54"/>
      <c r="V85" s="54"/>
      <c r="W85" s="54"/>
      <c r="X85" s="54"/>
      <c r="Y85" s="54"/>
      <c r="Z85" s="54"/>
      <c r="AA85" s="54"/>
      <c r="AB85" s="54"/>
    </row>
    <row r="86" spans="2:28" ht="15.75" x14ac:dyDescent="0.3">
      <c r="B86" s="7" t="s">
        <v>89</v>
      </c>
      <c r="C86" s="7" t="s">
        <v>175</v>
      </c>
      <c r="D86" s="54"/>
      <c r="E86" s="54"/>
      <c r="F86" s="54"/>
      <c r="G86" s="54"/>
      <c r="H86" s="54"/>
      <c r="I86" s="54"/>
      <c r="J86" s="54"/>
      <c r="K86" s="54"/>
      <c r="L86" s="54"/>
      <c r="M86" s="54"/>
      <c r="N86" s="54"/>
      <c r="O86" s="54"/>
      <c r="P86" s="54"/>
      <c r="Q86" s="54"/>
      <c r="R86" s="54"/>
      <c r="S86" s="54"/>
      <c r="T86" s="54"/>
      <c r="U86" s="54"/>
      <c r="V86" s="54"/>
      <c r="W86" s="54"/>
      <c r="X86" s="54"/>
      <c r="Y86" s="54"/>
      <c r="Z86" s="54"/>
      <c r="AA86" s="54"/>
      <c r="AB86" s="54"/>
    </row>
    <row r="87" spans="2:28" ht="15.75" x14ac:dyDescent="0.3">
      <c r="B87" s="7" t="s">
        <v>89</v>
      </c>
      <c r="C87" s="7" t="s">
        <v>176</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row>
    <row r="88" spans="2:28" ht="15.75" x14ac:dyDescent="0.3">
      <c r="B88" s="7" t="s">
        <v>111</v>
      </c>
      <c r="C88" s="7" t="s">
        <v>153</v>
      </c>
      <c r="D88" s="54"/>
      <c r="E88" s="54"/>
      <c r="F88" s="54"/>
      <c r="G88" s="54"/>
      <c r="H88" s="54"/>
      <c r="I88" s="54"/>
      <c r="J88" s="54"/>
      <c r="K88" s="54"/>
      <c r="L88" s="54"/>
      <c r="M88" s="54"/>
      <c r="N88" s="54"/>
      <c r="O88" s="54"/>
      <c r="P88" s="54"/>
      <c r="Q88" s="54"/>
      <c r="R88" s="54"/>
      <c r="S88" s="54"/>
      <c r="T88" s="54"/>
      <c r="U88" s="54"/>
      <c r="V88" s="54"/>
      <c r="W88" s="54"/>
      <c r="X88" s="54"/>
      <c r="Y88" s="54"/>
      <c r="Z88" s="54"/>
      <c r="AA88" s="54"/>
      <c r="AB88" s="54"/>
    </row>
    <row r="89" spans="2:28" ht="15.75" x14ac:dyDescent="0.3">
      <c r="B89" s="7" t="s">
        <v>111</v>
      </c>
      <c r="C89" s="7" t="s">
        <v>154</v>
      </c>
      <c r="D89" s="54"/>
      <c r="E89" s="54"/>
      <c r="F89" s="54"/>
      <c r="G89" s="54"/>
      <c r="H89" s="54"/>
      <c r="I89" s="54"/>
      <c r="J89" s="54"/>
      <c r="K89" s="54"/>
      <c r="L89" s="54"/>
      <c r="M89" s="54"/>
      <c r="N89" s="54"/>
      <c r="O89" s="54"/>
      <c r="P89" s="54"/>
      <c r="Q89" s="54"/>
      <c r="R89" s="54"/>
      <c r="S89" s="54"/>
      <c r="T89" s="54"/>
      <c r="U89" s="54"/>
      <c r="V89" s="54"/>
      <c r="W89" s="54"/>
      <c r="X89" s="54"/>
      <c r="Y89" s="54"/>
      <c r="Z89" s="54"/>
      <c r="AA89" s="54"/>
      <c r="AB89" s="54"/>
    </row>
    <row r="90" spans="2:28" ht="15.75" x14ac:dyDescent="0.3">
      <c r="B90" s="7" t="s">
        <v>111</v>
      </c>
      <c r="C90" s="7" t="s">
        <v>155</v>
      </c>
      <c r="D90" s="54"/>
      <c r="E90" s="54"/>
      <c r="F90" s="54"/>
      <c r="G90" s="54"/>
      <c r="H90" s="54"/>
      <c r="I90" s="54"/>
      <c r="J90" s="54"/>
      <c r="K90" s="54"/>
      <c r="L90" s="54"/>
      <c r="M90" s="54"/>
      <c r="N90" s="54"/>
      <c r="O90" s="54"/>
      <c r="P90" s="54"/>
      <c r="Q90" s="54"/>
      <c r="R90" s="54"/>
      <c r="S90" s="54"/>
      <c r="T90" s="54"/>
      <c r="U90" s="54"/>
      <c r="V90" s="54"/>
      <c r="W90" s="54"/>
      <c r="X90" s="54"/>
      <c r="Y90" s="54"/>
      <c r="Z90" s="54"/>
      <c r="AA90" s="54"/>
      <c r="AB90" s="54"/>
    </row>
    <row r="91" spans="2:28" ht="15.75" x14ac:dyDescent="0.3">
      <c r="B91" s="7" t="s">
        <v>111</v>
      </c>
      <c r="C91" s="7" t="s">
        <v>156</v>
      </c>
      <c r="D91" s="54"/>
      <c r="E91" s="54"/>
      <c r="F91" s="54"/>
      <c r="G91" s="54"/>
      <c r="H91" s="54"/>
      <c r="I91" s="54"/>
      <c r="J91" s="54"/>
      <c r="K91" s="54"/>
      <c r="L91" s="54"/>
      <c r="M91" s="54"/>
      <c r="N91" s="54"/>
      <c r="O91" s="54"/>
      <c r="P91" s="54"/>
      <c r="Q91" s="54"/>
      <c r="R91" s="54"/>
      <c r="S91" s="54"/>
      <c r="T91" s="54"/>
      <c r="U91" s="54"/>
      <c r="V91" s="54"/>
      <c r="W91" s="54"/>
      <c r="X91" s="54"/>
      <c r="Y91" s="54"/>
      <c r="Z91" s="54"/>
      <c r="AA91" s="54"/>
      <c r="AB91" s="54"/>
    </row>
    <row r="92" spans="2:28" ht="15.75" x14ac:dyDescent="0.3">
      <c r="B92" s="7" t="s">
        <v>111</v>
      </c>
      <c r="C92" s="7" t="s">
        <v>157</v>
      </c>
      <c r="D92" s="54"/>
      <c r="E92" s="54"/>
      <c r="F92" s="54"/>
      <c r="G92" s="54"/>
      <c r="H92" s="54"/>
      <c r="I92" s="54"/>
      <c r="J92" s="54"/>
      <c r="K92" s="54"/>
      <c r="L92" s="54"/>
      <c r="M92" s="54"/>
      <c r="N92" s="54"/>
      <c r="O92" s="54"/>
      <c r="P92" s="54"/>
      <c r="Q92" s="54"/>
      <c r="R92" s="54"/>
      <c r="S92" s="54"/>
      <c r="T92" s="54"/>
      <c r="U92" s="54"/>
      <c r="V92" s="54"/>
      <c r="W92" s="54"/>
      <c r="X92" s="54"/>
      <c r="Y92" s="54"/>
      <c r="Z92" s="54"/>
      <c r="AA92" s="54"/>
      <c r="AB92" s="54"/>
    </row>
    <row r="93" spans="2:28" ht="15.75" x14ac:dyDescent="0.3">
      <c r="B93" s="7" t="s">
        <v>111</v>
      </c>
      <c r="C93" s="7" t="s">
        <v>158</v>
      </c>
      <c r="D93" s="54"/>
      <c r="E93" s="54"/>
      <c r="F93" s="54"/>
      <c r="G93" s="54"/>
      <c r="H93" s="54"/>
      <c r="I93" s="54"/>
      <c r="J93" s="54"/>
      <c r="K93" s="54"/>
      <c r="L93" s="54"/>
      <c r="M93" s="54"/>
      <c r="N93" s="54"/>
      <c r="O93" s="54"/>
      <c r="P93" s="54"/>
      <c r="Q93" s="54"/>
      <c r="R93" s="54"/>
      <c r="S93" s="54"/>
      <c r="T93" s="54"/>
      <c r="U93" s="54"/>
      <c r="V93" s="54"/>
      <c r="W93" s="54"/>
      <c r="X93" s="54"/>
      <c r="Y93" s="54"/>
      <c r="Z93" s="54"/>
      <c r="AA93" s="54"/>
      <c r="AB93" s="54"/>
    </row>
    <row r="94" spans="2:28" ht="15.75" x14ac:dyDescent="0.3">
      <c r="B94" s="7" t="s">
        <v>111</v>
      </c>
      <c r="C94" s="7" t="s">
        <v>159</v>
      </c>
      <c r="D94" s="54"/>
      <c r="E94" s="54"/>
      <c r="F94" s="54"/>
      <c r="G94" s="54"/>
      <c r="H94" s="54"/>
      <c r="I94" s="54"/>
      <c r="J94" s="54"/>
      <c r="K94" s="54"/>
      <c r="L94" s="54"/>
      <c r="M94" s="54"/>
      <c r="N94" s="54"/>
      <c r="O94" s="54"/>
      <c r="P94" s="54"/>
      <c r="Q94" s="54"/>
      <c r="R94" s="54"/>
      <c r="S94" s="54"/>
      <c r="T94" s="54"/>
      <c r="U94" s="54"/>
      <c r="V94" s="54"/>
      <c r="W94" s="54"/>
      <c r="X94" s="54"/>
      <c r="Y94" s="54"/>
      <c r="Z94" s="54"/>
      <c r="AA94" s="54"/>
      <c r="AB94" s="54"/>
    </row>
    <row r="95" spans="2:28" ht="15.75" x14ac:dyDescent="0.3">
      <c r="B95" s="7" t="s">
        <v>111</v>
      </c>
      <c r="C95" s="7" t="s">
        <v>160</v>
      </c>
      <c r="D95" s="54"/>
      <c r="E95" s="54"/>
      <c r="F95" s="54"/>
      <c r="G95" s="54"/>
      <c r="H95" s="54"/>
      <c r="I95" s="54"/>
      <c r="J95" s="54"/>
      <c r="K95" s="54"/>
      <c r="L95" s="54"/>
      <c r="M95" s="54"/>
      <c r="N95" s="54"/>
      <c r="O95" s="54"/>
      <c r="P95" s="54"/>
      <c r="Q95" s="54"/>
      <c r="R95" s="54"/>
      <c r="S95" s="54"/>
      <c r="T95" s="54"/>
      <c r="U95" s="54"/>
      <c r="V95" s="54"/>
      <c r="W95" s="54"/>
      <c r="X95" s="54"/>
      <c r="Y95" s="54"/>
      <c r="Z95" s="54"/>
      <c r="AA95" s="54"/>
      <c r="AB95" s="54"/>
    </row>
    <row r="96" spans="2:28" ht="15.75" x14ac:dyDescent="0.3">
      <c r="B96" s="7" t="s">
        <v>111</v>
      </c>
      <c r="C96" s="7" t="s">
        <v>161</v>
      </c>
      <c r="D96" s="54"/>
      <c r="E96" s="54"/>
      <c r="F96" s="54"/>
      <c r="G96" s="54"/>
      <c r="H96" s="54"/>
      <c r="I96" s="54"/>
      <c r="J96" s="54"/>
      <c r="K96" s="54"/>
      <c r="L96" s="54"/>
      <c r="M96" s="54"/>
      <c r="N96" s="54"/>
      <c r="O96" s="54"/>
      <c r="P96" s="54"/>
      <c r="Q96" s="54"/>
      <c r="R96" s="54"/>
      <c r="S96" s="54"/>
      <c r="T96" s="54"/>
      <c r="U96" s="54"/>
      <c r="V96" s="54"/>
      <c r="W96" s="54"/>
      <c r="X96" s="54"/>
      <c r="Y96" s="54"/>
      <c r="Z96" s="54"/>
      <c r="AA96" s="54"/>
      <c r="AB96" s="54"/>
    </row>
    <row r="97" spans="2:28" ht="15.75" x14ac:dyDescent="0.3">
      <c r="B97" s="7" t="s">
        <v>111</v>
      </c>
      <c r="C97" s="7" t="s">
        <v>162</v>
      </c>
      <c r="D97" s="54"/>
      <c r="E97" s="54"/>
      <c r="F97" s="54"/>
      <c r="G97" s="54"/>
      <c r="H97" s="54"/>
      <c r="I97" s="54"/>
      <c r="J97" s="54"/>
      <c r="K97" s="54"/>
      <c r="L97" s="54"/>
      <c r="M97" s="54"/>
      <c r="N97" s="54"/>
      <c r="O97" s="54"/>
      <c r="P97" s="54"/>
      <c r="Q97" s="54"/>
      <c r="R97" s="54"/>
      <c r="S97" s="54"/>
      <c r="T97" s="54"/>
      <c r="U97" s="54"/>
      <c r="V97" s="54"/>
      <c r="W97" s="54"/>
      <c r="X97" s="54"/>
      <c r="Y97" s="54"/>
      <c r="Z97" s="54"/>
      <c r="AA97" s="54"/>
      <c r="AB97" s="54"/>
    </row>
    <row r="98" spans="2:28" ht="15.75" x14ac:dyDescent="0.3">
      <c r="B98" s="7" t="s">
        <v>111</v>
      </c>
      <c r="C98" s="7" t="s">
        <v>163</v>
      </c>
      <c r="D98" s="54"/>
      <c r="E98" s="54"/>
      <c r="F98" s="54"/>
      <c r="G98" s="54"/>
      <c r="H98" s="54"/>
      <c r="I98" s="54"/>
      <c r="J98" s="54"/>
      <c r="K98" s="54"/>
      <c r="L98" s="54"/>
      <c r="M98" s="54"/>
      <c r="N98" s="54"/>
      <c r="O98" s="54"/>
      <c r="P98" s="54"/>
      <c r="Q98" s="54"/>
      <c r="R98" s="54"/>
      <c r="S98" s="54"/>
      <c r="T98" s="54"/>
      <c r="U98" s="54"/>
      <c r="V98" s="54"/>
      <c r="W98" s="54"/>
      <c r="X98" s="54"/>
      <c r="Y98" s="54"/>
      <c r="Z98" s="54"/>
      <c r="AA98" s="54"/>
      <c r="AB98" s="54"/>
    </row>
    <row r="99" spans="2:28" ht="15.75" x14ac:dyDescent="0.3">
      <c r="B99" s="7" t="s">
        <v>111</v>
      </c>
      <c r="C99" s="7" t="s">
        <v>164</v>
      </c>
      <c r="D99" s="54"/>
      <c r="E99" s="54"/>
      <c r="F99" s="54"/>
      <c r="G99" s="54"/>
      <c r="H99" s="54"/>
      <c r="I99" s="54"/>
      <c r="J99" s="54"/>
      <c r="K99" s="54"/>
      <c r="L99" s="54"/>
      <c r="M99" s="54"/>
      <c r="N99" s="54"/>
      <c r="O99" s="54"/>
      <c r="P99" s="54"/>
      <c r="Q99" s="54"/>
      <c r="R99" s="54"/>
      <c r="S99" s="54"/>
      <c r="T99" s="54"/>
      <c r="U99" s="54"/>
      <c r="V99" s="54"/>
      <c r="W99" s="54"/>
      <c r="X99" s="54"/>
      <c r="Y99" s="54"/>
      <c r="Z99" s="54"/>
      <c r="AA99" s="54"/>
      <c r="AB99" s="54"/>
    </row>
    <row r="100" spans="2:28" ht="15.75" x14ac:dyDescent="0.3">
      <c r="B100" s="7" t="s">
        <v>111</v>
      </c>
      <c r="C100" s="7" t="s">
        <v>165</v>
      </c>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row>
    <row r="101" spans="2:28" ht="15.75" x14ac:dyDescent="0.3">
      <c r="B101" s="7" t="s">
        <v>111</v>
      </c>
      <c r="C101" s="7" t="s">
        <v>166</v>
      </c>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row>
    <row r="102" spans="2:28" ht="15.75" x14ac:dyDescent="0.3">
      <c r="B102" s="7" t="s">
        <v>111</v>
      </c>
      <c r="C102" s="7" t="s">
        <v>167</v>
      </c>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row>
    <row r="103" spans="2:28" ht="15.75" x14ac:dyDescent="0.3">
      <c r="B103" s="7" t="s">
        <v>111</v>
      </c>
      <c r="C103" s="7" t="s">
        <v>168</v>
      </c>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row>
    <row r="104" spans="2:28" ht="15.75" x14ac:dyDescent="0.3">
      <c r="B104" s="7" t="s">
        <v>111</v>
      </c>
      <c r="C104" s="7" t="s">
        <v>169</v>
      </c>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row>
    <row r="105" spans="2:28" ht="15.75" x14ac:dyDescent="0.3">
      <c r="B105" s="7" t="s">
        <v>111</v>
      </c>
      <c r="C105" s="7" t="s">
        <v>170</v>
      </c>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row>
    <row r="106" spans="2:28" ht="15.75" x14ac:dyDescent="0.3">
      <c r="B106" s="7" t="s">
        <v>111</v>
      </c>
      <c r="C106" s="7" t="s">
        <v>171</v>
      </c>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row>
    <row r="107" spans="2:28" ht="15.75" x14ac:dyDescent="0.3">
      <c r="B107" s="7" t="s">
        <v>111</v>
      </c>
      <c r="C107" s="7" t="s">
        <v>172</v>
      </c>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row>
    <row r="108" spans="2:28" ht="15.75" x14ac:dyDescent="0.3">
      <c r="B108" s="7" t="s">
        <v>111</v>
      </c>
      <c r="C108" s="7" t="s">
        <v>173</v>
      </c>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row>
    <row r="109" spans="2:28" ht="15.75" x14ac:dyDescent="0.3">
      <c r="B109" s="7" t="s">
        <v>111</v>
      </c>
      <c r="C109" s="7" t="s">
        <v>174</v>
      </c>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row>
    <row r="110" spans="2:28" ht="15.75" x14ac:dyDescent="0.3">
      <c r="B110" s="7" t="s">
        <v>111</v>
      </c>
      <c r="C110" s="7" t="s">
        <v>175</v>
      </c>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row>
    <row r="111" spans="2:28" ht="15.75" x14ac:dyDescent="0.3">
      <c r="B111" s="7" t="s">
        <v>111</v>
      </c>
      <c r="C111" s="7" t="s">
        <v>176</v>
      </c>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row>
    <row r="112" spans="2:28" ht="15.75" x14ac:dyDescent="0.3">
      <c r="B112" s="7" t="s">
        <v>112</v>
      </c>
      <c r="C112" s="7" t="s">
        <v>153</v>
      </c>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row>
    <row r="113" spans="2:28" ht="15.75" x14ac:dyDescent="0.3">
      <c r="B113" s="7" t="s">
        <v>112</v>
      </c>
      <c r="C113" s="7" t="s">
        <v>154</v>
      </c>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row>
    <row r="114" spans="2:28" ht="15.75" x14ac:dyDescent="0.3">
      <c r="B114" s="7" t="s">
        <v>112</v>
      </c>
      <c r="C114" s="7" t="s">
        <v>155</v>
      </c>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row>
    <row r="115" spans="2:28" ht="15.75" x14ac:dyDescent="0.3">
      <c r="B115" s="7" t="s">
        <v>112</v>
      </c>
      <c r="C115" s="7" t="s">
        <v>156</v>
      </c>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row>
    <row r="116" spans="2:28" ht="15.75" x14ac:dyDescent="0.3">
      <c r="B116" s="7" t="s">
        <v>112</v>
      </c>
      <c r="C116" s="7" t="s">
        <v>157</v>
      </c>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row>
    <row r="117" spans="2:28" ht="15.75" x14ac:dyDescent="0.3">
      <c r="B117" s="7" t="s">
        <v>112</v>
      </c>
      <c r="C117" s="7" t="s">
        <v>158</v>
      </c>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row>
    <row r="118" spans="2:28" ht="15.75" x14ac:dyDescent="0.3">
      <c r="B118" s="7" t="s">
        <v>112</v>
      </c>
      <c r="C118" s="7" t="s">
        <v>159</v>
      </c>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row>
    <row r="119" spans="2:28" ht="15.75" x14ac:dyDescent="0.3">
      <c r="B119" s="7" t="s">
        <v>112</v>
      </c>
      <c r="C119" s="7" t="s">
        <v>160</v>
      </c>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row>
    <row r="120" spans="2:28" ht="15.75" x14ac:dyDescent="0.3">
      <c r="B120" s="7" t="s">
        <v>112</v>
      </c>
      <c r="C120" s="7" t="s">
        <v>161</v>
      </c>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row>
    <row r="121" spans="2:28" ht="15.75" x14ac:dyDescent="0.3">
      <c r="B121" s="7" t="s">
        <v>112</v>
      </c>
      <c r="C121" s="7" t="s">
        <v>162</v>
      </c>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row>
    <row r="122" spans="2:28" ht="15.75" x14ac:dyDescent="0.3">
      <c r="B122" s="7" t="s">
        <v>112</v>
      </c>
      <c r="C122" s="7" t="s">
        <v>163</v>
      </c>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row>
    <row r="123" spans="2:28" ht="15.75" x14ac:dyDescent="0.3">
      <c r="B123" s="7" t="s">
        <v>112</v>
      </c>
      <c r="C123" s="7" t="s">
        <v>164</v>
      </c>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row>
    <row r="124" spans="2:28" ht="15.75" x14ac:dyDescent="0.3">
      <c r="B124" s="7" t="s">
        <v>112</v>
      </c>
      <c r="C124" s="7" t="s">
        <v>165</v>
      </c>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row>
    <row r="125" spans="2:28" ht="15.75" x14ac:dyDescent="0.3">
      <c r="B125" s="7" t="s">
        <v>112</v>
      </c>
      <c r="C125" s="7" t="s">
        <v>166</v>
      </c>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row>
    <row r="126" spans="2:28" ht="15.75" x14ac:dyDescent="0.3">
      <c r="B126" s="7" t="s">
        <v>112</v>
      </c>
      <c r="C126" s="7" t="s">
        <v>167</v>
      </c>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row>
    <row r="127" spans="2:28" ht="15.75" x14ac:dyDescent="0.3">
      <c r="B127" s="7" t="s">
        <v>112</v>
      </c>
      <c r="C127" s="7" t="s">
        <v>168</v>
      </c>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row>
    <row r="128" spans="2:28" ht="15.75" x14ac:dyDescent="0.3">
      <c r="B128" s="7" t="s">
        <v>112</v>
      </c>
      <c r="C128" s="7" t="s">
        <v>169</v>
      </c>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row>
    <row r="129" spans="2:28" ht="15.75" x14ac:dyDescent="0.3">
      <c r="B129" s="7" t="s">
        <v>112</v>
      </c>
      <c r="C129" s="7" t="s">
        <v>170</v>
      </c>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row>
    <row r="130" spans="2:28" ht="15.75" x14ac:dyDescent="0.3">
      <c r="B130" s="7" t="s">
        <v>112</v>
      </c>
      <c r="C130" s="7" t="s">
        <v>171</v>
      </c>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row>
    <row r="131" spans="2:28" ht="15.75" x14ac:dyDescent="0.3">
      <c r="B131" s="7" t="s">
        <v>112</v>
      </c>
      <c r="C131" s="7" t="s">
        <v>172</v>
      </c>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row>
    <row r="132" spans="2:28" ht="15.75" x14ac:dyDescent="0.3">
      <c r="B132" s="7" t="s">
        <v>112</v>
      </c>
      <c r="C132" s="7" t="s">
        <v>173</v>
      </c>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row>
    <row r="133" spans="2:28" ht="15.75" x14ac:dyDescent="0.3">
      <c r="B133" s="7" t="s">
        <v>112</v>
      </c>
      <c r="C133" s="7" t="s">
        <v>174</v>
      </c>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row>
    <row r="134" spans="2:28" ht="15.75" x14ac:dyDescent="0.3">
      <c r="B134" s="7" t="s">
        <v>112</v>
      </c>
      <c r="C134" s="7" t="s">
        <v>175</v>
      </c>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row>
    <row r="135" spans="2:28" ht="15.75" x14ac:dyDescent="0.3">
      <c r="B135" s="7" t="s">
        <v>112</v>
      </c>
      <c r="C135" s="7" t="s">
        <v>176</v>
      </c>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row>
  </sheetData>
  <mergeCells count="27">
    <mergeCell ref="B2:E2"/>
    <mergeCell ref="B3:N3"/>
    <mergeCell ref="B15:B23"/>
    <mergeCell ref="C15:C17"/>
    <mergeCell ref="C18:C20"/>
    <mergeCell ref="C21:C23"/>
    <mergeCell ref="B24:B32"/>
    <mergeCell ref="C24:C26"/>
    <mergeCell ref="C27:C29"/>
    <mergeCell ref="E4:AC4"/>
    <mergeCell ref="B6:B14"/>
    <mergeCell ref="C6:C8"/>
    <mergeCell ref="C9:C11"/>
    <mergeCell ref="C12:C14"/>
    <mergeCell ref="C30:C32"/>
    <mergeCell ref="B33:B41"/>
    <mergeCell ref="C33:C35"/>
    <mergeCell ref="C36:C38"/>
    <mergeCell ref="C39:C41"/>
    <mergeCell ref="C42:C44"/>
    <mergeCell ref="C45:C47"/>
    <mergeCell ref="C48:C50"/>
    <mergeCell ref="B51:B59"/>
    <mergeCell ref="C51:C53"/>
    <mergeCell ref="C54:C56"/>
    <mergeCell ref="C57:C59"/>
    <mergeCell ref="B42:B50"/>
  </mergeCells>
  <hyperlinks>
    <hyperlink ref="B1" location="Summary!A1" display="Back to summary" xr:uid="{8ED8AA1A-8D8F-4061-B6D6-72CED1DB6CDE}"/>
  </hyperlinks>
  <pageMargins left="0.75" right="0.75" top="1" bottom="1" header="0.5" footer="0.5"/>
  <headerFooter>
    <oddHeader>&amp;C&amp;"Aptos"&amp;10&amp;KFF0000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9B97-537A-467D-A81F-B3457C23DDE0}">
  <sheetPr>
    <tabColor theme="2"/>
  </sheetPr>
  <dimension ref="B1:AB156"/>
  <sheetViews>
    <sheetView topLeftCell="A93" zoomScale="80" zoomScaleNormal="80" workbookViewId="0">
      <selection activeCell="B84" sqref="B84:AB156"/>
    </sheetView>
  </sheetViews>
  <sheetFormatPr defaultColWidth="9.140625" defaultRowHeight="15" x14ac:dyDescent="0.25"/>
  <cols>
    <col min="1" max="1" width="3" style="6" customWidth="1"/>
    <col min="2" max="2" width="39.28515625" style="6" bestFit="1" customWidth="1"/>
    <col min="3" max="3" width="6.42578125" style="6" customWidth="1"/>
    <col min="4" max="4" width="9.28515625" style="6" customWidth="1"/>
    <col min="5" max="5" width="10.5703125" style="6" customWidth="1"/>
    <col min="6" max="28" width="10.85546875" style="6" bestFit="1" customWidth="1"/>
    <col min="29" max="16384" width="9.140625" style="6"/>
  </cols>
  <sheetData>
    <row r="1" spans="2:28" ht="24.95" customHeight="1" x14ac:dyDescent="0.25">
      <c r="B1" s="46" t="s">
        <v>84</v>
      </c>
    </row>
    <row r="2" spans="2:28" ht="36" customHeight="1" thickBot="1" x14ac:dyDescent="0.3">
      <c r="B2" s="259" t="s">
        <v>37</v>
      </c>
      <c r="C2" s="260"/>
      <c r="D2" s="260"/>
      <c r="E2" s="260"/>
      <c r="F2" s="9"/>
      <c r="G2" s="9"/>
      <c r="H2" s="9"/>
      <c r="I2" s="9"/>
      <c r="J2" s="9"/>
    </row>
    <row r="3" spans="2:28" ht="28.5" customHeight="1" x14ac:dyDescent="0.25">
      <c r="B3" s="261" t="s">
        <v>231</v>
      </c>
      <c r="C3" s="262"/>
      <c r="D3" s="262"/>
      <c r="E3" s="262"/>
      <c r="F3" s="262"/>
      <c r="G3" s="262"/>
      <c r="H3" s="262"/>
      <c r="I3" s="262"/>
      <c r="J3" s="262"/>
      <c r="K3" s="262"/>
      <c r="L3" s="262"/>
      <c r="M3" s="262"/>
      <c r="N3" s="262"/>
    </row>
    <row r="4" spans="2:28" ht="18" customHeight="1" x14ac:dyDescent="0.25"/>
    <row r="5" spans="2:28" ht="18" customHeight="1" x14ac:dyDescent="0.25">
      <c r="B5" s="12" t="s">
        <v>232</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5">
        <v>34895</v>
      </c>
      <c r="E8" s="55">
        <v>35464</v>
      </c>
      <c r="F8" s="55">
        <v>35923</v>
      </c>
      <c r="G8" s="55">
        <v>36341</v>
      </c>
      <c r="H8" s="55">
        <v>36808</v>
      </c>
      <c r="I8" s="55">
        <v>38380</v>
      </c>
      <c r="J8" s="55">
        <v>39365</v>
      </c>
      <c r="K8" s="55">
        <v>40323</v>
      </c>
      <c r="L8" s="55">
        <v>41339</v>
      </c>
      <c r="M8" s="55">
        <v>42431</v>
      </c>
      <c r="N8" s="55">
        <v>43000</v>
      </c>
      <c r="O8" s="55">
        <v>43366</v>
      </c>
      <c r="P8" s="55">
        <v>44021</v>
      </c>
      <c r="Q8" s="55">
        <v>44139</v>
      </c>
      <c r="R8" s="55">
        <v>46435</v>
      </c>
      <c r="S8" s="55">
        <v>46937</v>
      </c>
      <c r="T8" s="55">
        <v>47609</v>
      </c>
      <c r="U8" s="55">
        <v>48481</v>
      </c>
      <c r="V8" s="55">
        <v>48964</v>
      </c>
      <c r="W8" s="55">
        <v>52314</v>
      </c>
      <c r="X8" s="55">
        <v>52792</v>
      </c>
      <c r="Y8" s="55">
        <v>53255</v>
      </c>
      <c r="Z8" s="55">
        <v>53830</v>
      </c>
      <c r="AA8" s="55">
        <v>54333</v>
      </c>
      <c r="AB8" s="55">
        <v>54926</v>
      </c>
    </row>
    <row r="9" spans="2:28" ht="15.75" x14ac:dyDescent="0.3">
      <c r="B9" s="7" t="s">
        <v>146</v>
      </c>
      <c r="C9" s="7" t="s">
        <v>154</v>
      </c>
      <c r="D9" s="55">
        <v>2873</v>
      </c>
      <c r="E9" s="55">
        <v>2939</v>
      </c>
      <c r="F9" s="55">
        <v>2959</v>
      </c>
      <c r="G9" s="55">
        <v>2974</v>
      </c>
      <c r="H9" s="55">
        <v>3170</v>
      </c>
      <c r="I9" s="55">
        <v>3310</v>
      </c>
      <c r="J9" s="55">
        <v>3447</v>
      </c>
      <c r="K9" s="55">
        <v>3631</v>
      </c>
      <c r="L9" s="55">
        <v>3793</v>
      </c>
      <c r="M9" s="55">
        <v>4149</v>
      </c>
      <c r="N9" s="55">
        <v>4329</v>
      </c>
      <c r="O9" s="55">
        <v>4372</v>
      </c>
      <c r="P9" s="55">
        <v>4440</v>
      </c>
      <c r="Q9" s="55">
        <v>4514</v>
      </c>
      <c r="R9" s="55">
        <v>4667</v>
      </c>
      <c r="S9" s="55">
        <v>4834</v>
      </c>
      <c r="T9" s="55">
        <v>4944</v>
      </c>
      <c r="U9" s="55">
        <v>5019</v>
      </c>
      <c r="V9" s="55">
        <v>5119</v>
      </c>
      <c r="W9" s="55">
        <v>5445</v>
      </c>
      <c r="X9" s="55">
        <v>5515</v>
      </c>
      <c r="Y9" s="55">
        <v>5613</v>
      </c>
      <c r="Z9" s="55">
        <v>5819</v>
      </c>
      <c r="AA9" s="55">
        <v>5901</v>
      </c>
      <c r="AB9" s="55">
        <v>5950</v>
      </c>
    </row>
    <row r="10" spans="2:28" ht="15.75" x14ac:dyDescent="0.3">
      <c r="B10" s="7" t="s">
        <v>146</v>
      </c>
      <c r="C10" s="7" t="s">
        <v>155</v>
      </c>
      <c r="D10" s="55">
        <v>8335</v>
      </c>
      <c r="E10" s="55">
        <v>8393</v>
      </c>
      <c r="F10" s="55">
        <v>8450</v>
      </c>
      <c r="G10" s="55">
        <v>8514</v>
      </c>
      <c r="H10" s="55">
        <v>9729</v>
      </c>
      <c r="I10" s="55">
        <v>10108</v>
      </c>
      <c r="J10" s="55">
        <v>10516</v>
      </c>
      <c r="K10" s="55">
        <v>11208</v>
      </c>
      <c r="L10" s="55">
        <v>11703</v>
      </c>
      <c r="M10" s="55">
        <v>14183</v>
      </c>
      <c r="N10" s="55">
        <v>14455</v>
      </c>
      <c r="O10" s="55">
        <v>14576</v>
      </c>
      <c r="P10" s="55">
        <v>14748</v>
      </c>
      <c r="Q10" s="55">
        <v>14895</v>
      </c>
      <c r="R10" s="55">
        <v>15264</v>
      </c>
      <c r="S10" s="55">
        <v>15714</v>
      </c>
      <c r="T10" s="55">
        <v>15864</v>
      </c>
      <c r="U10" s="55">
        <v>16037</v>
      </c>
      <c r="V10" s="55">
        <v>16222</v>
      </c>
      <c r="W10" s="55">
        <v>17079</v>
      </c>
      <c r="X10" s="55">
        <v>17243</v>
      </c>
      <c r="Y10" s="55">
        <v>17383</v>
      </c>
      <c r="Z10" s="55">
        <v>18761</v>
      </c>
      <c r="AA10" s="55">
        <v>19036</v>
      </c>
      <c r="AB10" s="55">
        <v>19231</v>
      </c>
    </row>
    <row r="11" spans="2:28" ht="15.75" x14ac:dyDescent="0.3">
      <c r="B11" s="7" t="s">
        <v>146</v>
      </c>
      <c r="C11" s="7" t="s">
        <v>156</v>
      </c>
      <c r="D11" s="55">
        <v>27532</v>
      </c>
      <c r="E11" s="55">
        <v>27616</v>
      </c>
      <c r="F11" s="55">
        <v>27707</v>
      </c>
      <c r="G11" s="55">
        <v>27729</v>
      </c>
      <c r="H11" s="55">
        <v>27750</v>
      </c>
      <c r="I11" s="55">
        <v>28244</v>
      </c>
      <c r="J11" s="55">
        <v>28499</v>
      </c>
      <c r="K11" s="55">
        <v>28765</v>
      </c>
      <c r="L11" s="55">
        <v>29033</v>
      </c>
      <c r="M11" s="55">
        <v>29533</v>
      </c>
      <c r="N11" s="55">
        <v>29787</v>
      </c>
      <c r="O11" s="55">
        <v>29711</v>
      </c>
      <c r="P11" s="55">
        <v>29788</v>
      </c>
      <c r="Q11" s="55">
        <v>29666</v>
      </c>
      <c r="R11" s="55">
        <v>31562</v>
      </c>
      <c r="S11" s="55">
        <v>31679</v>
      </c>
      <c r="T11" s="55">
        <v>32071</v>
      </c>
      <c r="U11" s="55">
        <v>32507</v>
      </c>
      <c r="V11" s="55">
        <v>32658</v>
      </c>
      <c r="W11" s="55">
        <v>35106</v>
      </c>
      <c r="X11" s="55">
        <v>35226</v>
      </c>
      <c r="Y11" s="55">
        <v>35335</v>
      </c>
      <c r="Z11" s="55">
        <v>35512</v>
      </c>
      <c r="AA11" s="55">
        <v>35665</v>
      </c>
      <c r="AB11" s="55">
        <v>35779</v>
      </c>
    </row>
    <row r="12" spans="2:28" ht="15.75" x14ac:dyDescent="0.3">
      <c r="B12" s="7" t="s">
        <v>146</v>
      </c>
      <c r="C12" s="7" t="s">
        <v>157</v>
      </c>
      <c r="D12" s="55">
        <v>8052</v>
      </c>
      <c r="E12" s="55">
        <v>8271</v>
      </c>
      <c r="F12" s="55">
        <v>8288</v>
      </c>
      <c r="G12" s="55">
        <v>8330</v>
      </c>
      <c r="H12" s="55">
        <v>8434</v>
      </c>
      <c r="I12" s="55">
        <v>8943</v>
      </c>
      <c r="J12" s="55">
        <v>9440</v>
      </c>
      <c r="K12" s="55">
        <v>10028</v>
      </c>
      <c r="L12" s="55">
        <v>10592</v>
      </c>
      <c r="M12" s="55">
        <v>11155</v>
      </c>
      <c r="N12" s="55">
        <v>11498</v>
      </c>
      <c r="O12" s="55">
        <v>11484</v>
      </c>
      <c r="P12" s="55">
        <v>11571</v>
      </c>
      <c r="Q12" s="55">
        <v>11698</v>
      </c>
      <c r="R12" s="55">
        <v>11819</v>
      </c>
      <c r="S12" s="55">
        <v>11948</v>
      </c>
      <c r="T12" s="55">
        <v>12006</v>
      </c>
      <c r="U12" s="55">
        <v>12100</v>
      </c>
      <c r="V12" s="55">
        <v>12125</v>
      </c>
      <c r="W12" s="55">
        <v>11340</v>
      </c>
      <c r="X12" s="55">
        <v>13977</v>
      </c>
      <c r="Y12" s="55">
        <v>14080</v>
      </c>
      <c r="Z12" s="55">
        <v>14292</v>
      </c>
      <c r="AA12" s="55">
        <v>14618</v>
      </c>
      <c r="AB12" s="55">
        <v>14788</v>
      </c>
    </row>
    <row r="13" spans="2:28" ht="15.75" x14ac:dyDescent="0.3">
      <c r="B13" s="7" t="s">
        <v>146</v>
      </c>
      <c r="C13" s="7" t="s">
        <v>158</v>
      </c>
      <c r="D13" s="55">
        <v>1760</v>
      </c>
      <c r="E13" s="55">
        <v>1773</v>
      </c>
      <c r="F13" s="55">
        <v>1790</v>
      </c>
      <c r="G13" s="55">
        <v>1804</v>
      </c>
      <c r="H13" s="55">
        <v>1953</v>
      </c>
      <c r="I13" s="55">
        <v>2030</v>
      </c>
      <c r="J13" s="55">
        <v>2112</v>
      </c>
      <c r="K13" s="55">
        <v>2219</v>
      </c>
      <c r="L13" s="55">
        <v>2323</v>
      </c>
      <c r="M13" s="55">
        <v>2695</v>
      </c>
      <c r="N13" s="55">
        <v>2729</v>
      </c>
      <c r="O13" s="55">
        <v>2778</v>
      </c>
      <c r="P13" s="55">
        <v>2803</v>
      </c>
      <c r="Q13" s="55">
        <v>2832</v>
      </c>
      <c r="R13" s="55">
        <v>2949</v>
      </c>
      <c r="S13" s="55">
        <v>3084</v>
      </c>
      <c r="T13" s="55">
        <v>3124</v>
      </c>
      <c r="U13" s="55">
        <v>3170</v>
      </c>
      <c r="V13" s="55">
        <v>3247</v>
      </c>
      <c r="W13" s="55">
        <v>3392</v>
      </c>
      <c r="X13" s="55">
        <v>3431</v>
      </c>
      <c r="Y13" s="55">
        <v>3498</v>
      </c>
      <c r="Z13" s="55">
        <v>3699</v>
      </c>
      <c r="AA13" s="55">
        <v>3764</v>
      </c>
      <c r="AB13" s="55">
        <v>3832</v>
      </c>
    </row>
    <row r="14" spans="2:28" ht="15.75" x14ac:dyDescent="0.3">
      <c r="B14" s="7" t="s">
        <v>146</v>
      </c>
      <c r="C14" s="7" t="s">
        <v>159</v>
      </c>
      <c r="D14" s="55">
        <v>35798</v>
      </c>
      <c r="E14" s="55">
        <v>36530</v>
      </c>
      <c r="F14" s="55">
        <v>36866</v>
      </c>
      <c r="G14" s="55">
        <v>37200</v>
      </c>
      <c r="H14" s="55">
        <v>37568</v>
      </c>
      <c r="I14" s="55">
        <v>39083</v>
      </c>
      <c r="J14" s="55">
        <v>40407</v>
      </c>
      <c r="K14" s="55">
        <v>42005</v>
      </c>
      <c r="L14" s="55">
        <v>43450</v>
      </c>
      <c r="M14" s="55">
        <v>44904</v>
      </c>
      <c r="N14" s="55">
        <v>45973</v>
      </c>
      <c r="O14" s="55">
        <v>46170</v>
      </c>
      <c r="P14" s="55">
        <v>46703</v>
      </c>
      <c r="Q14" s="55">
        <v>47318</v>
      </c>
      <c r="R14" s="55">
        <v>47948</v>
      </c>
      <c r="S14" s="55">
        <v>48466</v>
      </c>
      <c r="T14" s="55">
        <v>49041</v>
      </c>
      <c r="U14" s="55">
        <v>49578</v>
      </c>
      <c r="V14" s="55">
        <v>50063</v>
      </c>
      <c r="W14" s="55">
        <v>48213</v>
      </c>
      <c r="X14" s="55">
        <v>55913</v>
      </c>
      <c r="Y14" s="55">
        <v>56563</v>
      </c>
      <c r="Z14" s="55">
        <v>57087</v>
      </c>
      <c r="AA14" s="55">
        <v>58152</v>
      </c>
      <c r="AB14" s="55">
        <v>58827</v>
      </c>
    </row>
    <row r="15" spans="2:28" ht="15.75" x14ac:dyDescent="0.3">
      <c r="B15" s="7" t="s">
        <v>146</v>
      </c>
      <c r="C15" s="7" t="s">
        <v>160</v>
      </c>
      <c r="D15" s="55">
        <v>16349</v>
      </c>
      <c r="E15" s="55">
        <v>16573</v>
      </c>
      <c r="F15" s="55">
        <v>16781</v>
      </c>
      <c r="G15" s="55">
        <v>16959</v>
      </c>
      <c r="H15" s="55">
        <v>17179</v>
      </c>
      <c r="I15" s="55">
        <v>18103</v>
      </c>
      <c r="J15" s="55">
        <v>18715</v>
      </c>
      <c r="K15" s="55">
        <v>19352</v>
      </c>
      <c r="L15" s="55">
        <v>19994</v>
      </c>
      <c r="M15" s="55">
        <v>20813</v>
      </c>
      <c r="N15" s="55">
        <v>20966</v>
      </c>
      <c r="O15" s="55">
        <v>21914</v>
      </c>
      <c r="P15" s="55">
        <v>23364</v>
      </c>
      <c r="Q15" s="55">
        <v>23749</v>
      </c>
      <c r="R15" s="55">
        <v>23993</v>
      </c>
      <c r="S15" s="55">
        <v>24374</v>
      </c>
      <c r="T15" s="55">
        <v>24603</v>
      </c>
      <c r="U15" s="55">
        <v>25249</v>
      </c>
      <c r="V15" s="55">
        <v>25600</v>
      </c>
      <c r="W15" s="55">
        <v>26890</v>
      </c>
      <c r="X15" s="55">
        <v>27087</v>
      </c>
      <c r="Y15" s="55">
        <v>27344</v>
      </c>
      <c r="Z15" s="55">
        <v>27566</v>
      </c>
      <c r="AA15" s="55">
        <v>27822</v>
      </c>
      <c r="AB15" s="55">
        <v>27989</v>
      </c>
    </row>
    <row r="16" spans="2:28" ht="15.75" x14ac:dyDescent="0.3">
      <c r="B16" s="7" t="s">
        <v>146</v>
      </c>
      <c r="C16" s="7" t="s">
        <v>161</v>
      </c>
      <c r="D16" s="55">
        <v>24492</v>
      </c>
      <c r="E16" s="55">
        <v>26919</v>
      </c>
      <c r="F16" s="55">
        <v>27074</v>
      </c>
      <c r="G16" s="55">
        <v>27195</v>
      </c>
      <c r="H16" s="55">
        <v>27400</v>
      </c>
      <c r="I16" s="55">
        <v>28351</v>
      </c>
      <c r="J16" s="55">
        <v>28957</v>
      </c>
      <c r="K16" s="55">
        <v>30095</v>
      </c>
      <c r="L16" s="55">
        <v>32511</v>
      </c>
      <c r="M16" s="55">
        <v>33526</v>
      </c>
      <c r="N16" s="55">
        <v>37216</v>
      </c>
      <c r="O16" s="55">
        <v>37574</v>
      </c>
      <c r="P16" s="55">
        <v>38233</v>
      </c>
      <c r="Q16" s="55">
        <v>38660</v>
      </c>
      <c r="R16" s="55">
        <v>39382</v>
      </c>
      <c r="S16" s="55">
        <v>39750</v>
      </c>
      <c r="T16" s="55">
        <v>42336</v>
      </c>
      <c r="U16" s="55">
        <v>42734</v>
      </c>
      <c r="V16" s="55">
        <v>44182</v>
      </c>
      <c r="W16" s="55">
        <v>51844</v>
      </c>
      <c r="X16" s="55">
        <v>52156</v>
      </c>
      <c r="Y16" s="55">
        <v>52474</v>
      </c>
      <c r="Z16" s="55">
        <v>52800</v>
      </c>
      <c r="AA16" s="55">
        <v>56361</v>
      </c>
      <c r="AB16" s="55">
        <v>56660</v>
      </c>
    </row>
    <row r="17" spans="2:28" ht="15.75" x14ac:dyDescent="0.3">
      <c r="B17" s="7" t="s">
        <v>146</v>
      </c>
      <c r="C17" s="7" t="s">
        <v>162</v>
      </c>
      <c r="D17" s="55">
        <v>2670</v>
      </c>
      <c r="E17" s="55">
        <v>2695</v>
      </c>
      <c r="F17" s="55">
        <v>2719</v>
      </c>
      <c r="G17" s="55">
        <v>2742</v>
      </c>
      <c r="H17" s="55">
        <v>3038</v>
      </c>
      <c r="I17" s="55">
        <v>3158</v>
      </c>
      <c r="J17" s="55">
        <v>3282</v>
      </c>
      <c r="K17" s="55">
        <v>3470</v>
      </c>
      <c r="L17" s="55">
        <v>3627</v>
      </c>
      <c r="M17" s="55">
        <v>4137</v>
      </c>
      <c r="N17" s="55">
        <v>4200</v>
      </c>
      <c r="O17" s="55">
        <v>4268</v>
      </c>
      <c r="P17" s="55">
        <v>4309</v>
      </c>
      <c r="Q17" s="55">
        <v>4380</v>
      </c>
      <c r="R17" s="55">
        <v>4522</v>
      </c>
      <c r="S17" s="55">
        <v>4728</v>
      </c>
      <c r="T17" s="55">
        <v>4770</v>
      </c>
      <c r="U17" s="55">
        <v>4852</v>
      </c>
      <c r="V17" s="55">
        <v>4907</v>
      </c>
      <c r="W17" s="55">
        <v>5144</v>
      </c>
      <c r="X17" s="55">
        <v>5180</v>
      </c>
      <c r="Y17" s="55">
        <v>5260</v>
      </c>
      <c r="Z17" s="55">
        <v>5542</v>
      </c>
      <c r="AA17" s="55">
        <v>5656</v>
      </c>
      <c r="AB17" s="55">
        <v>5718</v>
      </c>
    </row>
    <row r="18" spans="2:28" ht="15.75" x14ac:dyDescent="0.3">
      <c r="B18" s="7" t="s">
        <v>146</v>
      </c>
      <c r="C18" s="7" t="s">
        <v>163</v>
      </c>
      <c r="D18" s="55">
        <v>102187</v>
      </c>
      <c r="E18" s="55">
        <v>107436</v>
      </c>
      <c r="F18" s="55">
        <v>107837</v>
      </c>
      <c r="G18" s="55">
        <v>108322</v>
      </c>
      <c r="H18" s="55">
        <v>108810</v>
      </c>
      <c r="I18" s="55">
        <v>111513</v>
      </c>
      <c r="J18" s="55">
        <v>113711</v>
      </c>
      <c r="K18" s="55">
        <v>116659</v>
      </c>
      <c r="L18" s="55">
        <v>120946</v>
      </c>
      <c r="M18" s="55">
        <v>123500</v>
      </c>
      <c r="N18" s="55">
        <v>130905</v>
      </c>
      <c r="O18" s="55">
        <v>132136</v>
      </c>
      <c r="P18" s="55">
        <v>132861</v>
      </c>
      <c r="Q18" s="55">
        <v>133472</v>
      </c>
      <c r="R18" s="55">
        <v>136458</v>
      </c>
      <c r="S18" s="55">
        <v>137172</v>
      </c>
      <c r="T18" s="55">
        <v>141081</v>
      </c>
      <c r="U18" s="55">
        <v>142338</v>
      </c>
      <c r="V18" s="55">
        <v>144502</v>
      </c>
      <c r="W18" s="55">
        <v>161960</v>
      </c>
      <c r="X18" s="55">
        <v>162915</v>
      </c>
      <c r="Y18" s="55">
        <v>163854</v>
      </c>
      <c r="Z18" s="55">
        <v>164860</v>
      </c>
      <c r="AA18" s="55">
        <v>171559</v>
      </c>
      <c r="AB18" s="55">
        <v>172316</v>
      </c>
    </row>
    <row r="19" spans="2:28" ht="15.75" x14ac:dyDescent="0.3">
      <c r="B19" s="7" t="s">
        <v>146</v>
      </c>
      <c r="C19" s="7" t="s">
        <v>164</v>
      </c>
      <c r="D19" s="55">
        <v>38943</v>
      </c>
      <c r="E19" s="55">
        <v>39372</v>
      </c>
      <c r="F19" s="55">
        <v>39694</v>
      </c>
      <c r="G19" s="55">
        <v>40035</v>
      </c>
      <c r="H19" s="55">
        <v>40546</v>
      </c>
      <c r="I19" s="55">
        <v>43270</v>
      </c>
      <c r="J19" s="55">
        <v>44886</v>
      </c>
      <c r="K19" s="55">
        <v>46472</v>
      </c>
      <c r="L19" s="55">
        <v>48002</v>
      </c>
      <c r="M19" s="55">
        <v>49739</v>
      </c>
      <c r="N19" s="55">
        <v>50023</v>
      </c>
      <c r="O19" s="55">
        <v>50503</v>
      </c>
      <c r="P19" s="55">
        <v>53446</v>
      </c>
      <c r="Q19" s="55">
        <v>54030</v>
      </c>
      <c r="R19" s="55">
        <v>54428</v>
      </c>
      <c r="S19" s="55">
        <v>54965</v>
      </c>
      <c r="T19" s="55">
        <v>55254</v>
      </c>
      <c r="U19" s="55">
        <v>56376</v>
      </c>
      <c r="V19" s="55">
        <v>56904</v>
      </c>
      <c r="W19" s="55">
        <v>59324</v>
      </c>
      <c r="X19" s="55">
        <v>59612</v>
      </c>
      <c r="Y19" s="55">
        <v>59962</v>
      </c>
      <c r="Z19" s="55">
        <v>60417</v>
      </c>
      <c r="AA19" s="55">
        <v>60786</v>
      </c>
      <c r="AB19" s="55">
        <v>61119</v>
      </c>
    </row>
    <row r="20" spans="2:28" ht="15.75" x14ac:dyDescent="0.3">
      <c r="B20" s="7" t="s">
        <v>146</v>
      </c>
      <c r="C20" s="7" t="s">
        <v>165</v>
      </c>
      <c r="D20" s="55">
        <v>103722</v>
      </c>
      <c r="E20" s="55">
        <v>104140</v>
      </c>
      <c r="F20" s="55">
        <v>104508</v>
      </c>
      <c r="G20" s="55">
        <v>104842</v>
      </c>
      <c r="H20" s="55">
        <v>105768</v>
      </c>
      <c r="I20" s="55">
        <v>109956</v>
      </c>
      <c r="J20" s="55">
        <v>112137</v>
      </c>
      <c r="K20" s="55">
        <v>114361</v>
      </c>
      <c r="L20" s="55">
        <v>116532</v>
      </c>
      <c r="M20" s="55">
        <v>120397</v>
      </c>
      <c r="N20" s="55">
        <v>121190</v>
      </c>
      <c r="O20" s="55">
        <v>123535</v>
      </c>
      <c r="P20" s="55">
        <v>131152</v>
      </c>
      <c r="Q20" s="55">
        <v>132681</v>
      </c>
      <c r="R20" s="55">
        <v>136208</v>
      </c>
      <c r="S20" s="55">
        <v>137968</v>
      </c>
      <c r="T20" s="55">
        <v>139242</v>
      </c>
      <c r="U20" s="55">
        <v>141916</v>
      </c>
      <c r="V20" s="55">
        <v>143086</v>
      </c>
      <c r="W20" s="55">
        <v>153780</v>
      </c>
      <c r="X20" s="55">
        <v>154314</v>
      </c>
      <c r="Y20" s="55">
        <v>155078</v>
      </c>
      <c r="Z20" s="55">
        <v>155851</v>
      </c>
      <c r="AA20" s="55">
        <v>156798</v>
      </c>
      <c r="AB20" s="55">
        <v>157331</v>
      </c>
    </row>
    <row r="21" spans="2:28" ht="15.75" x14ac:dyDescent="0.3">
      <c r="B21" s="7" t="s">
        <v>146</v>
      </c>
      <c r="C21" s="7" t="s">
        <v>166</v>
      </c>
      <c r="D21" s="55">
        <v>5970</v>
      </c>
      <c r="E21" s="55">
        <v>6120</v>
      </c>
      <c r="F21" s="55">
        <v>6122</v>
      </c>
      <c r="G21" s="55">
        <v>6138</v>
      </c>
      <c r="H21" s="55">
        <v>6162</v>
      </c>
      <c r="I21" s="55">
        <v>6319</v>
      </c>
      <c r="J21" s="55">
        <v>6494</v>
      </c>
      <c r="K21" s="55">
        <v>6775</v>
      </c>
      <c r="L21" s="55">
        <v>6968</v>
      </c>
      <c r="M21" s="55">
        <v>7182</v>
      </c>
      <c r="N21" s="55">
        <v>7396</v>
      </c>
      <c r="O21" s="55">
        <v>7365</v>
      </c>
      <c r="P21" s="55">
        <v>7431</v>
      </c>
      <c r="Q21" s="55">
        <v>7501</v>
      </c>
      <c r="R21" s="55">
        <v>7589</v>
      </c>
      <c r="S21" s="55">
        <v>7641</v>
      </c>
      <c r="T21" s="55">
        <v>7695</v>
      </c>
      <c r="U21" s="55">
        <v>7843</v>
      </c>
      <c r="V21" s="55">
        <v>7852</v>
      </c>
      <c r="W21" s="55">
        <v>7393</v>
      </c>
      <c r="X21" s="55">
        <v>8894</v>
      </c>
      <c r="Y21" s="55">
        <v>8972</v>
      </c>
      <c r="Z21" s="55">
        <v>9029</v>
      </c>
      <c r="AA21" s="55">
        <v>9229</v>
      </c>
      <c r="AB21" s="55">
        <v>9308</v>
      </c>
    </row>
    <row r="22" spans="2:28" ht="15.75" x14ac:dyDescent="0.3">
      <c r="B22" s="7" t="s">
        <v>146</v>
      </c>
      <c r="C22" s="7" t="s">
        <v>167</v>
      </c>
      <c r="D22" s="55">
        <v>1381</v>
      </c>
      <c r="E22" s="55">
        <v>1393</v>
      </c>
      <c r="F22" s="55">
        <v>1397</v>
      </c>
      <c r="G22" s="55">
        <v>1406</v>
      </c>
      <c r="H22" s="55">
        <v>1417</v>
      </c>
      <c r="I22" s="55">
        <v>1490</v>
      </c>
      <c r="J22" s="55">
        <v>1600</v>
      </c>
      <c r="K22" s="55">
        <v>1750</v>
      </c>
      <c r="L22" s="55">
        <v>1843</v>
      </c>
      <c r="M22" s="55">
        <v>1949</v>
      </c>
      <c r="N22" s="55">
        <v>1965</v>
      </c>
      <c r="O22" s="55">
        <v>2017</v>
      </c>
      <c r="P22" s="55">
        <v>2060</v>
      </c>
      <c r="Q22" s="55">
        <v>2128</v>
      </c>
      <c r="R22" s="55">
        <v>2171</v>
      </c>
      <c r="S22" s="55">
        <v>2209</v>
      </c>
      <c r="T22" s="55">
        <v>2270</v>
      </c>
      <c r="U22" s="55">
        <v>2451</v>
      </c>
      <c r="V22" s="55">
        <v>2490</v>
      </c>
      <c r="W22" s="55">
        <v>2574</v>
      </c>
      <c r="X22" s="55">
        <v>2624</v>
      </c>
      <c r="Y22" s="55">
        <v>2656</v>
      </c>
      <c r="Z22" s="55">
        <v>2673</v>
      </c>
      <c r="AA22" s="55">
        <v>2721</v>
      </c>
      <c r="AB22" s="55">
        <v>2739</v>
      </c>
    </row>
    <row r="23" spans="2:28" ht="15.75" x14ac:dyDescent="0.3">
      <c r="B23" s="7" t="s">
        <v>146</v>
      </c>
      <c r="C23" s="7" t="s">
        <v>168</v>
      </c>
      <c r="D23" s="55">
        <v>51955</v>
      </c>
      <c r="E23" s="55">
        <v>54695</v>
      </c>
      <c r="F23" s="55">
        <v>55392</v>
      </c>
      <c r="G23" s="55">
        <v>56039</v>
      </c>
      <c r="H23" s="55">
        <v>56757</v>
      </c>
      <c r="I23" s="55">
        <v>60262</v>
      </c>
      <c r="J23" s="55">
        <v>62756</v>
      </c>
      <c r="K23" s="55">
        <v>65212</v>
      </c>
      <c r="L23" s="55">
        <v>68091</v>
      </c>
      <c r="M23" s="55">
        <v>70455</v>
      </c>
      <c r="N23" s="55">
        <v>73648</v>
      </c>
      <c r="O23" s="55">
        <v>74118</v>
      </c>
      <c r="P23" s="55">
        <v>74779</v>
      </c>
      <c r="Q23" s="55">
        <v>75421</v>
      </c>
      <c r="R23" s="55">
        <v>76644</v>
      </c>
      <c r="S23" s="55">
        <v>77257</v>
      </c>
      <c r="T23" s="55">
        <v>79627</v>
      </c>
      <c r="U23" s="55">
        <v>80462</v>
      </c>
      <c r="V23" s="55">
        <v>81574</v>
      </c>
      <c r="W23" s="55">
        <v>89553</v>
      </c>
      <c r="X23" s="55">
        <v>90209</v>
      </c>
      <c r="Y23" s="55">
        <v>90958</v>
      </c>
      <c r="Z23" s="55">
        <v>91818</v>
      </c>
      <c r="AA23" s="55">
        <v>95316</v>
      </c>
      <c r="AB23" s="55">
        <v>95962</v>
      </c>
    </row>
    <row r="24" spans="2:28" ht="15.75" x14ac:dyDescent="0.3">
      <c r="B24" s="7" t="s">
        <v>146</v>
      </c>
      <c r="C24" s="7" t="s">
        <v>169</v>
      </c>
      <c r="D24" s="55">
        <v>9644</v>
      </c>
      <c r="E24" s="55">
        <v>9728</v>
      </c>
      <c r="F24" s="55">
        <v>9816</v>
      </c>
      <c r="G24" s="55">
        <v>9897</v>
      </c>
      <c r="H24" s="55">
        <v>9991</v>
      </c>
      <c r="I24" s="55">
        <v>10505</v>
      </c>
      <c r="J24" s="55">
        <v>11198</v>
      </c>
      <c r="K24" s="55">
        <v>12490</v>
      </c>
      <c r="L24" s="55">
        <v>13144</v>
      </c>
      <c r="M24" s="55">
        <v>13937</v>
      </c>
      <c r="N24" s="55">
        <v>14107</v>
      </c>
      <c r="O24" s="55">
        <v>14696</v>
      </c>
      <c r="P24" s="55">
        <v>15048</v>
      </c>
      <c r="Q24" s="55">
        <v>15386</v>
      </c>
      <c r="R24" s="55">
        <v>15654</v>
      </c>
      <c r="S24" s="55">
        <v>15934</v>
      </c>
      <c r="T24" s="55">
        <v>16394</v>
      </c>
      <c r="U24" s="55">
        <v>17884</v>
      </c>
      <c r="V24" s="55">
        <v>18205</v>
      </c>
      <c r="W24" s="55">
        <v>19132</v>
      </c>
      <c r="X24" s="55">
        <v>19496</v>
      </c>
      <c r="Y24" s="55">
        <v>19729</v>
      </c>
      <c r="Z24" s="55">
        <v>19967</v>
      </c>
      <c r="AA24" s="55">
        <v>20158</v>
      </c>
      <c r="AB24" s="55">
        <v>20407</v>
      </c>
    </row>
    <row r="25" spans="2:28" ht="15.75" x14ac:dyDescent="0.3">
      <c r="B25" s="7" t="s">
        <v>146</v>
      </c>
      <c r="C25" s="7" t="s">
        <v>170</v>
      </c>
      <c r="D25" s="55">
        <v>3042</v>
      </c>
      <c r="E25" s="55">
        <v>3076</v>
      </c>
      <c r="F25" s="55">
        <v>3096</v>
      </c>
      <c r="G25" s="55">
        <v>3127</v>
      </c>
      <c r="H25" s="55">
        <v>3424</v>
      </c>
      <c r="I25" s="55">
        <v>3570</v>
      </c>
      <c r="J25" s="55">
        <v>3725</v>
      </c>
      <c r="K25" s="55">
        <v>3947</v>
      </c>
      <c r="L25" s="55">
        <v>4108</v>
      </c>
      <c r="M25" s="55">
        <v>4799</v>
      </c>
      <c r="N25" s="55">
        <v>4840</v>
      </c>
      <c r="O25" s="55">
        <v>4909</v>
      </c>
      <c r="P25" s="55">
        <v>4968</v>
      </c>
      <c r="Q25" s="55">
        <v>5043</v>
      </c>
      <c r="R25" s="55">
        <v>5172</v>
      </c>
      <c r="S25" s="55">
        <v>5386</v>
      </c>
      <c r="T25" s="55">
        <v>5444</v>
      </c>
      <c r="U25" s="55">
        <v>5513</v>
      </c>
      <c r="V25" s="55">
        <v>5599</v>
      </c>
      <c r="W25" s="55">
        <v>5844</v>
      </c>
      <c r="X25" s="55">
        <v>5909</v>
      </c>
      <c r="Y25" s="55">
        <v>6001</v>
      </c>
      <c r="Z25" s="55">
        <v>6365</v>
      </c>
      <c r="AA25" s="55">
        <v>6483</v>
      </c>
      <c r="AB25" s="55">
        <v>6565</v>
      </c>
    </row>
    <row r="26" spans="2:28" ht="15.75" x14ac:dyDescent="0.3">
      <c r="B26" s="7" t="s">
        <v>146</v>
      </c>
      <c r="C26" s="7" t="s">
        <v>171</v>
      </c>
      <c r="D26" s="55">
        <v>9195</v>
      </c>
      <c r="E26" s="55">
        <v>9273</v>
      </c>
      <c r="F26" s="55">
        <v>9350</v>
      </c>
      <c r="G26" s="55">
        <v>9437</v>
      </c>
      <c r="H26" s="55">
        <v>10273</v>
      </c>
      <c r="I26" s="55">
        <v>10712</v>
      </c>
      <c r="J26" s="55">
        <v>11174</v>
      </c>
      <c r="K26" s="55">
        <v>11798</v>
      </c>
      <c r="L26" s="55">
        <v>12351</v>
      </c>
      <c r="M26" s="55">
        <v>14141</v>
      </c>
      <c r="N26" s="55">
        <v>14423</v>
      </c>
      <c r="O26" s="55">
        <v>14618</v>
      </c>
      <c r="P26" s="55">
        <v>14839</v>
      </c>
      <c r="Q26" s="55">
        <v>15034</v>
      </c>
      <c r="R26" s="55">
        <v>15450</v>
      </c>
      <c r="S26" s="55">
        <v>15937</v>
      </c>
      <c r="T26" s="55">
        <v>16098</v>
      </c>
      <c r="U26" s="55">
        <v>16323</v>
      </c>
      <c r="V26" s="55">
        <v>16574</v>
      </c>
      <c r="W26" s="55">
        <v>17263</v>
      </c>
      <c r="X26" s="55">
        <v>17416</v>
      </c>
      <c r="Y26" s="55">
        <v>17682</v>
      </c>
      <c r="Z26" s="55">
        <v>18666</v>
      </c>
      <c r="AA26" s="55">
        <v>18975</v>
      </c>
      <c r="AB26" s="55">
        <v>19198</v>
      </c>
    </row>
    <row r="27" spans="2:28" ht="15.75" x14ac:dyDescent="0.3">
      <c r="B27" s="7" t="s">
        <v>146</v>
      </c>
      <c r="C27" s="7" t="s">
        <v>172</v>
      </c>
      <c r="D27" s="55">
        <v>36125</v>
      </c>
      <c r="E27" s="55">
        <v>36542</v>
      </c>
      <c r="F27" s="55">
        <v>36915</v>
      </c>
      <c r="G27" s="55">
        <v>37308</v>
      </c>
      <c r="H27" s="55">
        <v>37894</v>
      </c>
      <c r="I27" s="55">
        <v>39936</v>
      </c>
      <c r="J27" s="55">
        <v>41163</v>
      </c>
      <c r="K27" s="55">
        <v>42459</v>
      </c>
      <c r="L27" s="55">
        <v>43753</v>
      </c>
      <c r="M27" s="55">
        <v>45346</v>
      </c>
      <c r="N27" s="55">
        <v>45699</v>
      </c>
      <c r="O27" s="55">
        <v>46440</v>
      </c>
      <c r="P27" s="55">
        <v>49208</v>
      </c>
      <c r="Q27" s="55">
        <v>49832</v>
      </c>
      <c r="R27" s="55">
        <v>50339</v>
      </c>
      <c r="S27" s="55">
        <v>50984</v>
      </c>
      <c r="T27" s="55">
        <v>51459</v>
      </c>
      <c r="U27" s="55">
        <v>52646</v>
      </c>
      <c r="V27" s="55">
        <v>53226</v>
      </c>
      <c r="W27" s="55">
        <v>55533</v>
      </c>
      <c r="X27" s="55">
        <v>55994</v>
      </c>
      <c r="Y27" s="55">
        <v>56382</v>
      </c>
      <c r="Z27" s="55">
        <v>56936</v>
      </c>
      <c r="AA27" s="55">
        <v>57380</v>
      </c>
      <c r="AB27" s="55">
        <v>57823</v>
      </c>
    </row>
    <row r="28" spans="2:28" ht="15.75" x14ac:dyDescent="0.3">
      <c r="B28" s="7" t="s">
        <v>146</v>
      </c>
      <c r="C28" s="7" t="s">
        <v>173</v>
      </c>
      <c r="D28" s="55">
        <v>3957</v>
      </c>
      <c r="E28" s="55">
        <v>4005</v>
      </c>
      <c r="F28" s="55">
        <v>4032</v>
      </c>
      <c r="G28" s="55">
        <v>4071</v>
      </c>
      <c r="H28" s="55">
        <v>4423</v>
      </c>
      <c r="I28" s="55">
        <v>4608</v>
      </c>
      <c r="J28" s="55">
        <v>4796</v>
      </c>
      <c r="K28" s="55">
        <v>5084</v>
      </c>
      <c r="L28" s="55">
        <v>5300</v>
      </c>
      <c r="M28" s="55">
        <v>6101</v>
      </c>
      <c r="N28" s="55">
        <v>6232</v>
      </c>
      <c r="O28" s="55">
        <v>6297</v>
      </c>
      <c r="P28" s="55">
        <v>6360</v>
      </c>
      <c r="Q28" s="55">
        <v>6435</v>
      </c>
      <c r="R28" s="55">
        <v>6653</v>
      </c>
      <c r="S28" s="55">
        <v>6997</v>
      </c>
      <c r="T28" s="55">
        <v>7033</v>
      </c>
      <c r="U28" s="55">
        <v>7135</v>
      </c>
      <c r="V28" s="55">
        <v>7243</v>
      </c>
      <c r="W28" s="55">
        <v>7558</v>
      </c>
      <c r="X28" s="55">
        <v>7711</v>
      </c>
      <c r="Y28" s="55">
        <v>7827</v>
      </c>
      <c r="Z28" s="55">
        <v>8323</v>
      </c>
      <c r="AA28" s="55">
        <v>8492</v>
      </c>
      <c r="AB28" s="55">
        <v>8574</v>
      </c>
    </row>
    <row r="29" spans="2:28" ht="15.75" x14ac:dyDescent="0.3">
      <c r="B29" s="7" t="s">
        <v>146</v>
      </c>
      <c r="C29" s="7" t="s">
        <v>174</v>
      </c>
      <c r="D29" s="55">
        <v>851</v>
      </c>
      <c r="E29" s="55">
        <v>871</v>
      </c>
      <c r="F29" s="55">
        <v>878</v>
      </c>
      <c r="G29" s="55">
        <v>881</v>
      </c>
      <c r="H29" s="55">
        <v>889</v>
      </c>
      <c r="I29" s="55">
        <v>934</v>
      </c>
      <c r="J29" s="55">
        <v>979</v>
      </c>
      <c r="K29" s="55">
        <v>1044</v>
      </c>
      <c r="L29" s="55">
        <v>1085</v>
      </c>
      <c r="M29" s="55">
        <v>1144</v>
      </c>
      <c r="N29" s="55">
        <v>1169</v>
      </c>
      <c r="O29" s="55">
        <v>1190</v>
      </c>
      <c r="P29" s="55">
        <v>1224</v>
      </c>
      <c r="Q29" s="55">
        <v>1242</v>
      </c>
      <c r="R29" s="55">
        <v>1270</v>
      </c>
      <c r="S29" s="55">
        <v>1286</v>
      </c>
      <c r="T29" s="55">
        <v>1313</v>
      </c>
      <c r="U29" s="55">
        <v>1398</v>
      </c>
      <c r="V29" s="55">
        <v>1426</v>
      </c>
      <c r="W29" s="55">
        <v>1522</v>
      </c>
      <c r="X29" s="55">
        <v>1553</v>
      </c>
      <c r="Y29" s="55">
        <v>1567</v>
      </c>
      <c r="Z29" s="55">
        <v>1578</v>
      </c>
      <c r="AA29" s="55">
        <v>1610</v>
      </c>
      <c r="AB29" s="55">
        <v>1622</v>
      </c>
    </row>
    <row r="30" spans="2:28" ht="15.75" x14ac:dyDescent="0.3">
      <c r="B30" s="7" t="s">
        <v>146</v>
      </c>
      <c r="C30" s="7" t="s">
        <v>175</v>
      </c>
      <c r="D30" s="55">
        <v>716</v>
      </c>
      <c r="E30" s="55">
        <v>720</v>
      </c>
      <c r="F30" s="55">
        <v>723</v>
      </c>
      <c r="G30" s="55">
        <v>728</v>
      </c>
      <c r="H30" s="55">
        <v>738</v>
      </c>
      <c r="I30" s="55">
        <v>778</v>
      </c>
      <c r="J30" s="55">
        <v>876</v>
      </c>
      <c r="K30" s="55">
        <v>953</v>
      </c>
      <c r="L30" s="55">
        <v>994</v>
      </c>
      <c r="M30" s="55">
        <v>1062</v>
      </c>
      <c r="N30" s="55">
        <v>1078</v>
      </c>
      <c r="O30" s="55">
        <v>1152</v>
      </c>
      <c r="P30" s="55">
        <v>1203</v>
      </c>
      <c r="Q30" s="55">
        <v>1273</v>
      </c>
      <c r="R30" s="55">
        <v>1293</v>
      </c>
      <c r="S30" s="55">
        <v>1359</v>
      </c>
      <c r="T30" s="55">
        <v>1390</v>
      </c>
      <c r="U30" s="55">
        <v>1433</v>
      </c>
      <c r="V30" s="55">
        <v>1488</v>
      </c>
      <c r="W30" s="55">
        <v>1552</v>
      </c>
      <c r="X30" s="55">
        <v>1590</v>
      </c>
      <c r="Y30" s="55">
        <v>1611</v>
      </c>
      <c r="Z30" s="55">
        <v>1615</v>
      </c>
      <c r="AA30" s="55">
        <v>1633</v>
      </c>
      <c r="AB30" s="55">
        <v>1650</v>
      </c>
    </row>
    <row r="31" spans="2:28" ht="15.75" x14ac:dyDescent="0.3">
      <c r="B31" s="7" t="s">
        <v>146</v>
      </c>
      <c r="C31" s="7" t="s">
        <v>176</v>
      </c>
      <c r="D31" s="55">
        <v>441</v>
      </c>
      <c r="E31" s="55">
        <v>447</v>
      </c>
      <c r="F31" s="55">
        <v>448</v>
      </c>
      <c r="G31" s="55">
        <v>449</v>
      </c>
      <c r="H31" s="55">
        <v>456</v>
      </c>
      <c r="I31" s="55">
        <v>466</v>
      </c>
      <c r="J31" s="55">
        <v>478</v>
      </c>
      <c r="K31" s="55">
        <v>498</v>
      </c>
      <c r="L31" s="55">
        <v>512</v>
      </c>
      <c r="M31" s="55">
        <v>537</v>
      </c>
      <c r="N31" s="55">
        <v>550</v>
      </c>
      <c r="O31" s="55">
        <v>551</v>
      </c>
      <c r="P31" s="55">
        <v>555</v>
      </c>
      <c r="Q31" s="55">
        <v>572</v>
      </c>
      <c r="R31" s="55">
        <v>579</v>
      </c>
      <c r="S31" s="55">
        <v>585</v>
      </c>
      <c r="T31" s="55">
        <v>587</v>
      </c>
      <c r="U31" s="55">
        <v>590</v>
      </c>
      <c r="V31" s="55">
        <v>593</v>
      </c>
      <c r="W31" s="55">
        <v>572</v>
      </c>
      <c r="X31" s="55">
        <v>653</v>
      </c>
      <c r="Y31" s="55">
        <v>655</v>
      </c>
      <c r="Z31" s="55">
        <v>663</v>
      </c>
      <c r="AA31" s="55">
        <v>678</v>
      </c>
      <c r="AB31" s="55">
        <v>680</v>
      </c>
    </row>
    <row r="32" spans="2:28" ht="15.75" x14ac:dyDescent="0.3">
      <c r="B32" s="7" t="s">
        <v>147</v>
      </c>
      <c r="C32" s="7" t="s">
        <v>153</v>
      </c>
      <c r="D32" s="55">
        <v>34981</v>
      </c>
      <c r="E32" s="55">
        <v>35629</v>
      </c>
      <c r="F32" s="55">
        <v>36262</v>
      </c>
      <c r="G32" s="55">
        <v>37693</v>
      </c>
      <c r="H32" s="55">
        <v>35216</v>
      </c>
      <c r="I32" s="55">
        <v>38646</v>
      </c>
      <c r="J32" s="55">
        <v>40480</v>
      </c>
      <c r="K32" s="55">
        <v>42273</v>
      </c>
      <c r="L32" s="55">
        <v>44360</v>
      </c>
      <c r="M32" s="55">
        <v>48240</v>
      </c>
      <c r="N32" s="55">
        <v>49417</v>
      </c>
      <c r="O32" s="55">
        <v>50428</v>
      </c>
      <c r="P32" s="55">
        <v>52247</v>
      </c>
      <c r="Q32" s="55">
        <v>53466</v>
      </c>
      <c r="R32" s="55">
        <v>55792</v>
      </c>
      <c r="S32" s="55">
        <v>59530</v>
      </c>
      <c r="T32" s="55">
        <v>60433</v>
      </c>
      <c r="U32" s="55">
        <v>63011</v>
      </c>
      <c r="V32" s="55">
        <v>64066</v>
      </c>
      <c r="W32" s="55">
        <v>65214</v>
      </c>
      <c r="X32" s="55">
        <v>70829</v>
      </c>
      <c r="Y32" s="55">
        <v>72185</v>
      </c>
      <c r="Z32" s="55">
        <v>74758</v>
      </c>
      <c r="AA32" s="55">
        <v>75808</v>
      </c>
      <c r="AB32" s="55">
        <v>76860</v>
      </c>
    </row>
    <row r="33" spans="2:28" ht="15.75" x14ac:dyDescent="0.3">
      <c r="B33" s="7" t="s">
        <v>147</v>
      </c>
      <c r="C33" s="7" t="s">
        <v>154</v>
      </c>
      <c r="D33" s="55">
        <v>2816</v>
      </c>
      <c r="E33" s="55">
        <v>3097</v>
      </c>
      <c r="F33" s="55">
        <v>3212</v>
      </c>
      <c r="G33" s="55">
        <v>3287</v>
      </c>
      <c r="H33" s="55">
        <v>3343</v>
      </c>
      <c r="I33" s="55">
        <v>3523</v>
      </c>
      <c r="J33" s="55">
        <v>3928</v>
      </c>
      <c r="K33" s="55">
        <v>4119</v>
      </c>
      <c r="L33" s="55">
        <v>4397</v>
      </c>
      <c r="M33" s="55">
        <v>4690</v>
      </c>
      <c r="N33" s="55">
        <v>4844</v>
      </c>
      <c r="O33" s="55">
        <v>4929</v>
      </c>
      <c r="P33" s="55">
        <v>5153</v>
      </c>
      <c r="Q33" s="55">
        <v>5369</v>
      </c>
      <c r="R33" s="55">
        <v>5527</v>
      </c>
      <c r="S33" s="55">
        <v>5657</v>
      </c>
      <c r="T33" s="55">
        <v>5714</v>
      </c>
      <c r="U33" s="55">
        <v>6021</v>
      </c>
      <c r="V33" s="55">
        <v>6465</v>
      </c>
      <c r="W33" s="55">
        <v>6545</v>
      </c>
      <c r="X33" s="55">
        <v>6675</v>
      </c>
      <c r="Y33" s="55">
        <v>7060</v>
      </c>
      <c r="Z33" s="55">
        <v>7206</v>
      </c>
      <c r="AA33" s="55">
        <v>7306</v>
      </c>
      <c r="AB33" s="55">
        <v>7569</v>
      </c>
    </row>
    <row r="34" spans="2:28" ht="15.75" x14ac:dyDescent="0.3">
      <c r="B34" s="7" t="s">
        <v>147</v>
      </c>
      <c r="C34" s="7" t="s">
        <v>155</v>
      </c>
      <c r="D34" s="55">
        <v>8358</v>
      </c>
      <c r="E34" s="55">
        <v>10192</v>
      </c>
      <c r="F34" s="55">
        <v>10398</v>
      </c>
      <c r="G34" s="55">
        <v>10570</v>
      </c>
      <c r="H34" s="55">
        <v>10781</v>
      </c>
      <c r="I34" s="55">
        <v>11298</v>
      </c>
      <c r="J34" s="55">
        <v>12563</v>
      </c>
      <c r="K34" s="55">
        <v>13124</v>
      </c>
      <c r="L34" s="55">
        <v>13860</v>
      </c>
      <c r="M34" s="55">
        <v>14930</v>
      </c>
      <c r="N34" s="55">
        <v>15760</v>
      </c>
      <c r="O34" s="55">
        <v>16000</v>
      </c>
      <c r="P34" s="55">
        <v>16268</v>
      </c>
      <c r="Q34" s="55">
        <v>16611</v>
      </c>
      <c r="R34" s="55">
        <v>16549</v>
      </c>
      <c r="S34" s="55">
        <v>16809</v>
      </c>
      <c r="T34" s="55">
        <v>17058</v>
      </c>
      <c r="U34" s="55">
        <v>17995</v>
      </c>
      <c r="V34" s="55">
        <v>20034</v>
      </c>
      <c r="W34" s="55">
        <v>19420</v>
      </c>
      <c r="X34" s="55">
        <v>19749</v>
      </c>
      <c r="Y34" s="55">
        <v>20455</v>
      </c>
      <c r="Z34" s="55">
        <v>20758</v>
      </c>
      <c r="AA34" s="55">
        <v>21037</v>
      </c>
      <c r="AB34" s="55">
        <v>21321</v>
      </c>
    </row>
    <row r="35" spans="2:28" ht="15.75" x14ac:dyDescent="0.3">
      <c r="B35" s="7" t="s">
        <v>147</v>
      </c>
      <c r="C35" s="7" t="s">
        <v>156</v>
      </c>
      <c r="D35" s="55">
        <v>27963</v>
      </c>
      <c r="E35" s="55">
        <v>28512</v>
      </c>
      <c r="F35" s="55">
        <v>29024</v>
      </c>
      <c r="G35" s="55">
        <v>30530</v>
      </c>
      <c r="H35" s="55">
        <v>28362</v>
      </c>
      <c r="I35" s="55">
        <v>31513</v>
      </c>
      <c r="J35" s="55">
        <v>33007</v>
      </c>
      <c r="K35" s="55">
        <v>34455</v>
      </c>
      <c r="L35" s="55">
        <v>35937</v>
      </c>
      <c r="M35" s="55">
        <v>39860</v>
      </c>
      <c r="N35" s="55">
        <v>40733</v>
      </c>
      <c r="O35" s="55">
        <v>41421</v>
      </c>
      <c r="P35" s="55">
        <v>43568</v>
      </c>
      <c r="Q35" s="55">
        <v>44810</v>
      </c>
      <c r="R35" s="55">
        <v>47455</v>
      </c>
      <c r="S35" s="55">
        <v>51299</v>
      </c>
      <c r="T35" s="55">
        <v>52076</v>
      </c>
      <c r="U35" s="55">
        <v>54545</v>
      </c>
      <c r="V35" s="55">
        <v>55394</v>
      </c>
      <c r="W35" s="55">
        <v>56330</v>
      </c>
      <c r="X35" s="55">
        <v>61206</v>
      </c>
      <c r="Y35" s="55">
        <v>62474</v>
      </c>
      <c r="Z35" s="55">
        <v>65415</v>
      </c>
      <c r="AA35" s="55">
        <v>66302</v>
      </c>
      <c r="AB35" s="55">
        <v>67253</v>
      </c>
    </row>
    <row r="36" spans="2:28" ht="15.75" x14ac:dyDescent="0.3">
      <c r="B36" s="7" t="s">
        <v>147</v>
      </c>
      <c r="C36" s="7" t="s">
        <v>157</v>
      </c>
      <c r="D36" s="55">
        <v>7951</v>
      </c>
      <c r="E36" s="55">
        <v>8127</v>
      </c>
      <c r="F36" s="55">
        <v>8283</v>
      </c>
      <c r="G36" s="55">
        <v>8649</v>
      </c>
      <c r="H36" s="55">
        <v>8778</v>
      </c>
      <c r="I36" s="55">
        <v>9182</v>
      </c>
      <c r="J36" s="55">
        <v>9710</v>
      </c>
      <c r="K36" s="55">
        <v>10290</v>
      </c>
      <c r="L36" s="55">
        <v>16072</v>
      </c>
      <c r="M36" s="55">
        <v>16779</v>
      </c>
      <c r="N36" s="55">
        <v>17161</v>
      </c>
      <c r="O36" s="55">
        <v>17407</v>
      </c>
      <c r="P36" s="55">
        <v>17703</v>
      </c>
      <c r="Q36" s="55">
        <v>18045</v>
      </c>
      <c r="R36" s="55">
        <v>18366</v>
      </c>
      <c r="S36" s="55">
        <v>18596</v>
      </c>
      <c r="T36" s="55">
        <v>19294</v>
      </c>
      <c r="U36" s="55">
        <v>21487</v>
      </c>
      <c r="V36" s="55">
        <v>22304</v>
      </c>
      <c r="W36" s="55">
        <v>25178</v>
      </c>
      <c r="X36" s="55">
        <v>25594</v>
      </c>
      <c r="Y36" s="55">
        <v>26038</v>
      </c>
      <c r="Z36" s="55">
        <v>26903</v>
      </c>
      <c r="AA36" s="55">
        <v>29192</v>
      </c>
      <c r="AB36" s="55">
        <v>29605</v>
      </c>
    </row>
    <row r="37" spans="2:28" ht="15.75" x14ac:dyDescent="0.3">
      <c r="B37" s="7" t="s">
        <v>147</v>
      </c>
      <c r="C37" s="7" t="s">
        <v>158</v>
      </c>
      <c r="D37" s="55">
        <v>1774</v>
      </c>
      <c r="E37" s="55">
        <v>2026</v>
      </c>
      <c r="F37" s="55">
        <v>2063</v>
      </c>
      <c r="G37" s="55">
        <v>2097</v>
      </c>
      <c r="H37" s="55">
        <v>2139</v>
      </c>
      <c r="I37" s="55">
        <v>2234</v>
      </c>
      <c r="J37" s="55">
        <v>2430</v>
      </c>
      <c r="K37" s="55">
        <v>2539</v>
      </c>
      <c r="L37" s="55">
        <v>2724</v>
      </c>
      <c r="M37" s="55">
        <v>2913</v>
      </c>
      <c r="N37" s="55">
        <v>3030</v>
      </c>
      <c r="O37" s="55">
        <v>3074</v>
      </c>
      <c r="P37" s="55">
        <v>3123</v>
      </c>
      <c r="Q37" s="55">
        <v>3195</v>
      </c>
      <c r="R37" s="55">
        <v>3196</v>
      </c>
      <c r="S37" s="55">
        <v>3246</v>
      </c>
      <c r="T37" s="55">
        <v>3294</v>
      </c>
      <c r="U37" s="55">
        <v>3413</v>
      </c>
      <c r="V37" s="55">
        <v>3667</v>
      </c>
      <c r="W37" s="55">
        <v>3624</v>
      </c>
      <c r="X37" s="55">
        <v>3687</v>
      </c>
      <c r="Y37" s="55">
        <v>3791</v>
      </c>
      <c r="Z37" s="55">
        <v>3849</v>
      </c>
      <c r="AA37" s="55">
        <v>3901</v>
      </c>
      <c r="AB37" s="55">
        <v>3953</v>
      </c>
    </row>
    <row r="38" spans="2:28" ht="15.75" x14ac:dyDescent="0.3">
      <c r="B38" s="7" t="s">
        <v>147</v>
      </c>
      <c r="C38" s="7" t="s">
        <v>159</v>
      </c>
      <c r="D38" s="55">
        <v>36369</v>
      </c>
      <c r="E38" s="55">
        <v>37037</v>
      </c>
      <c r="F38" s="55">
        <v>37693</v>
      </c>
      <c r="G38" s="55">
        <v>38806</v>
      </c>
      <c r="H38" s="55">
        <v>39393</v>
      </c>
      <c r="I38" s="55">
        <v>41162</v>
      </c>
      <c r="J38" s="55">
        <v>43249</v>
      </c>
      <c r="K38" s="55">
        <v>45617</v>
      </c>
      <c r="L38" s="55">
        <v>58630</v>
      </c>
      <c r="M38" s="55">
        <v>61191</v>
      </c>
      <c r="N38" s="55">
        <v>62585</v>
      </c>
      <c r="O38" s="55">
        <v>63468</v>
      </c>
      <c r="P38" s="55">
        <v>64572</v>
      </c>
      <c r="Q38" s="55">
        <v>65754</v>
      </c>
      <c r="R38" s="55">
        <v>66860</v>
      </c>
      <c r="S38" s="55">
        <v>67186</v>
      </c>
      <c r="T38" s="55">
        <v>68978</v>
      </c>
      <c r="U38" s="55">
        <v>75275</v>
      </c>
      <c r="V38" s="55">
        <v>77675</v>
      </c>
      <c r="W38" s="55">
        <v>85012</v>
      </c>
      <c r="X38" s="55">
        <v>86441</v>
      </c>
      <c r="Y38" s="55">
        <v>87840</v>
      </c>
      <c r="Z38" s="55">
        <v>90102</v>
      </c>
      <c r="AA38" s="55">
        <v>96107</v>
      </c>
      <c r="AB38" s="55">
        <v>97398</v>
      </c>
    </row>
    <row r="39" spans="2:28" ht="15.75" x14ac:dyDescent="0.3">
      <c r="B39" s="7" t="s">
        <v>147</v>
      </c>
      <c r="C39" s="7" t="s">
        <v>160</v>
      </c>
      <c r="D39" s="55">
        <v>16722</v>
      </c>
      <c r="E39" s="55">
        <v>17026</v>
      </c>
      <c r="F39" s="55">
        <v>17340</v>
      </c>
      <c r="G39" s="55">
        <v>17642</v>
      </c>
      <c r="H39" s="55">
        <v>17982</v>
      </c>
      <c r="I39" s="55">
        <v>20362</v>
      </c>
      <c r="J39" s="55">
        <v>21410</v>
      </c>
      <c r="K39" s="55">
        <v>22468</v>
      </c>
      <c r="L39" s="55">
        <v>25037</v>
      </c>
      <c r="M39" s="55">
        <v>26576</v>
      </c>
      <c r="N39" s="55">
        <v>27821</v>
      </c>
      <c r="O39" s="55">
        <v>29857</v>
      </c>
      <c r="P39" s="55">
        <v>30332</v>
      </c>
      <c r="Q39" s="55">
        <v>30893</v>
      </c>
      <c r="R39" s="55">
        <v>31383</v>
      </c>
      <c r="S39" s="55">
        <v>31899</v>
      </c>
      <c r="T39" s="55">
        <v>32414</v>
      </c>
      <c r="U39" s="55">
        <v>33978</v>
      </c>
      <c r="V39" s="55">
        <v>34978</v>
      </c>
      <c r="W39" s="55">
        <v>36360</v>
      </c>
      <c r="X39" s="55">
        <v>36970</v>
      </c>
      <c r="Y39" s="55">
        <v>37776</v>
      </c>
      <c r="Z39" s="55">
        <v>39318</v>
      </c>
      <c r="AA39" s="55">
        <v>40069</v>
      </c>
      <c r="AB39" s="55">
        <v>40619</v>
      </c>
    </row>
    <row r="40" spans="2:28" ht="15.75" x14ac:dyDescent="0.3">
      <c r="B40" s="7" t="s">
        <v>147</v>
      </c>
      <c r="C40" s="7" t="s">
        <v>161</v>
      </c>
      <c r="D40" s="55">
        <v>23838</v>
      </c>
      <c r="E40" s="55">
        <v>29664</v>
      </c>
      <c r="F40" s="55">
        <v>33696</v>
      </c>
      <c r="G40" s="55">
        <v>34619</v>
      </c>
      <c r="H40" s="55">
        <v>35277</v>
      </c>
      <c r="I40" s="55">
        <v>37472</v>
      </c>
      <c r="J40" s="55">
        <v>42342</v>
      </c>
      <c r="K40" s="55">
        <v>44809</v>
      </c>
      <c r="L40" s="55">
        <v>47579</v>
      </c>
      <c r="M40" s="55">
        <v>49871</v>
      </c>
      <c r="N40" s="55">
        <v>51277</v>
      </c>
      <c r="O40" s="55">
        <v>52918</v>
      </c>
      <c r="P40" s="55">
        <v>55479</v>
      </c>
      <c r="Q40" s="55">
        <v>60326</v>
      </c>
      <c r="R40" s="55">
        <v>66550</v>
      </c>
      <c r="S40" s="55">
        <v>68096</v>
      </c>
      <c r="T40" s="55">
        <v>69190</v>
      </c>
      <c r="U40" s="55">
        <v>74155</v>
      </c>
      <c r="V40" s="55">
        <v>79118</v>
      </c>
      <c r="W40" s="55">
        <v>80793</v>
      </c>
      <c r="X40" s="55">
        <v>82483</v>
      </c>
      <c r="Y40" s="55">
        <v>94643</v>
      </c>
      <c r="Z40" s="55">
        <v>96593</v>
      </c>
      <c r="AA40" s="55">
        <v>97988</v>
      </c>
      <c r="AB40" s="55">
        <v>107731</v>
      </c>
    </row>
    <row r="41" spans="2:28" ht="15.75" x14ac:dyDescent="0.3">
      <c r="B41" s="7" t="s">
        <v>147</v>
      </c>
      <c r="C41" s="7" t="s">
        <v>162</v>
      </c>
      <c r="D41" s="55">
        <v>2606</v>
      </c>
      <c r="E41" s="55">
        <v>2931</v>
      </c>
      <c r="F41" s="55">
        <v>2985</v>
      </c>
      <c r="G41" s="55">
        <v>3034</v>
      </c>
      <c r="H41" s="55">
        <v>3096</v>
      </c>
      <c r="I41" s="55">
        <v>3240</v>
      </c>
      <c r="J41" s="55">
        <v>3537</v>
      </c>
      <c r="K41" s="55">
        <v>3695</v>
      </c>
      <c r="L41" s="55">
        <v>3942</v>
      </c>
      <c r="M41" s="55">
        <v>4217</v>
      </c>
      <c r="N41" s="55">
        <v>4403</v>
      </c>
      <c r="O41" s="55">
        <v>4477</v>
      </c>
      <c r="P41" s="55">
        <v>4553</v>
      </c>
      <c r="Q41" s="55">
        <v>4657</v>
      </c>
      <c r="R41" s="55">
        <v>4627</v>
      </c>
      <c r="S41" s="55">
        <v>4701</v>
      </c>
      <c r="T41" s="55">
        <v>4771</v>
      </c>
      <c r="U41" s="55">
        <v>4991</v>
      </c>
      <c r="V41" s="55">
        <v>5472</v>
      </c>
      <c r="W41" s="55">
        <v>5384</v>
      </c>
      <c r="X41" s="55">
        <v>5477</v>
      </c>
      <c r="Y41" s="55">
        <v>5644</v>
      </c>
      <c r="Z41" s="55">
        <v>5728</v>
      </c>
      <c r="AA41" s="55">
        <v>5806</v>
      </c>
      <c r="AB41" s="55">
        <v>5880</v>
      </c>
    </row>
    <row r="42" spans="2:28" ht="15.75" x14ac:dyDescent="0.3">
      <c r="B42" s="7" t="s">
        <v>147</v>
      </c>
      <c r="C42" s="7" t="s">
        <v>163</v>
      </c>
      <c r="D42" s="55">
        <v>103608</v>
      </c>
      <c r="E42" s="55">
        <v>115714</v>
      </c>
      <c r="F42" s="55">
        <v>123979</v>
      </c>
      <c r="G42" s="55">
        <v>127123</v>
      </c>
      <c r="H42" s="55">
        <v>126645</v>
      </c>
      <c r="I42" s="55">
        <v>133885</v>
      </c>
      <c r="J42" s="55">
        <v>145283</v>
      </c>
      <c r="K42" s="55">
        <v>152229</v>
      </c>
      <c r="L42" s="55">
        <v>159247</v>
      </c>
      <c r="M42" s="55">
        <v>168045</v>
      </c>
      <c r="N42" s="55">
        <v>171865</v>
      </c>
      <c r="O42" s="55">
        <v>174842</v>
      </c>
      <c r="P42" s="55">
        <v>180360</v>
      </c>
      <c r="Q42" s="55">
        <v>190582</v>
      </c>
      <c r="R42" s="55">
        <v>204739</v>
      </c>
      <c r="S42" s="55">
        <v>211367</v>
      </c>
      <c r="T42" s="55">
        <v>214577</v>
      </c>
      <c r="U42" s="55">
        <v>226352</v>
      </c>
      <c r="V42" s="55">
        <v>236789</v>
      </c>
      <c r="W42" s="55">
        <v>240748</v>
      </c>
      <c r="X42" s="55">
        <v>248844</v>
      </c>
      <c r="Y42" s="55">
        <v>274424</v>
      </c>
      <c r="Z42" s="55">
        <v>279570</v>
      </c>
      <c r="AA42" s="55">
        <v>283367</v>
      </c>
      <c r="AB42" s="55">
        <v>302169</v>
      </c>
    </row>
    <row r="43" spans="2:28" ht="15.75" x14ac:dyDescent="0.3">
      <c r="B43" s="7" t="s">
        <v>147</v>
      </c>
      <c r="C43" s="7" t="s">
        <v>164</v>
      </c>
      <c r="D43" s="55">
        <v>39645</v>
      </c>
      <c r="E43" s="55">
        <v>40348</v>
      </c>
      <c r="F43" s="55">
        <v>41062</v>
      </c>
      <c r="G43" s="55">
        <v>41778</v>
      </c>
      <c r="H43" s="55">
        <v>42536</v>
      </c>
      <c r="I43" s="55">
        <v>48153</v>
      </c>
      <c r="J43" s="55">
        <v>50587</v>
      </c>
      <c r="K43" s="55">
        <v>53048</v>
      </c>
      <c r="L43" s="55">
        <v>59260</v>
      </c>
      <c r="M43" s="55">
        <v>62903</v>
      </c>
      <c r="N43" s="55">
        <v>65781</v>
      </c>
      <c r="O43" s="55">
        <v>70612</v>
      </c>
      <c r="P43" s="55">
        <v>71739</v>
      </c>
      <c r="Q43" s="55">
        <v>73050</v>
      </c>
      <c r="R43" s="55">
        <v>74201</v>
      </c>
      <c r="S43" s="55">
        <v>75399</v>
      </c>
      <c r="T43" s="55">
        <v>76580</v>
      </c>
      <c r="U43" s="55">
        <v>80103</v>
      </c>
      <c r="V43" s="55">
        <v>82283</v>
      </c>
      <c r="W43" s="55">
        <v>85390</v>
      </c>
      <c r="X43" s="55">
        <v>86821</v>
      </c>
      <c r="Y43" s="55">
        <v>88610</v>
      </c>
      <c r="Z43" s="55">
        <v>92385</v>
      </c>
      <c r="AA43" s="55">
        <v>93998</v>
      </c>
      <c r="AB43" s="55">
        <v>95237</v>
      </c>
    </row>
    <row r="44" spans="2:28" ht="15.75" x14ac:dyDescent="0.3">
      <c r="B44" s="7" t="s">
        <v>147</v>
      </c>
      <c r="C44" s="7" t="s">
        <v>165</v>
      </c>
      <c r="D44" s="55">
        <v>104738</v>
      </c>
      <c r="E44" s="55">
        <v>106775</v>
      </c>
      <c r="F44" s="55">
        <v>108792</v>
      </c>
      <c r="G44" s="55">
        <v>111928</v>
      </c>
      <c r="H44" s="55">
        <v>111307</v>
      </c>
      <c r="I44" s="55">
        <v>128376</v>
      </c>
      <c r="J44" s="55">
        <v>135084</v>
      </c>
      <c r="K44" s="55">
        <v>141894</v>
      </c>
      <c r="L44" s="55">
        <v>157427</v>
      </c>
      <c r="M44" s="55">
        <v>170366</v>
      </c>
      <c r="N44" s="55">
        <v>178173</v>
      </c>
      <c r="O44" s="55">
        <v>192153</v>
      </c>
      <c r="P44" s="55">
        <v>197054</v>
      </c>
      <c r="Q44" s="55">
        <v>201450</v>
      </c>
      <c r="R44" s="55">
        <v>206779</v>
      </c>
      <c r="S44" s="55">
        <v>216297</v>
      </c>
      <c r="T44" s="55">
        <v>219765</v>
      </c>
      <c r="U44" s="55">
        <v>232815</v>
      </c>
      <c r="V44" s="55">
        <v>238618</v>
      </c>
      <c r="W44" s="55">
        <v>247915</v>
      </c>
      <c r="X44" s="55">
        <v>256485</v>
      </c>
      <c r="Y44" s="55">
        <v>262847</v>
      </c>
      <c r="Z44" s="55">
        <v>275083</v>
      </c>
      <c r="AA44" s="55">
        <v>280147</v>
      </c>
      <c r="AB44" s="55">
        <v>284081</v>
      </c>
    </row>
    <row r="45" spans="2:28" ht="15.75" x14ac:dyDescent="0.3">
      <c r="B45" s="7" t="s">
        <v>147</v>
      </c>
      <c r="C45" s="7" t="s">
        <v>166</v>
      </c>
      <c r="D45" s="55">
        <v>5958</v>
      </c>
      <c r="E45" s="55">
        <v>6072</v>
      </c>
      <c r="F45" s="55">
        <v>6177</v>
      </c>
      <c r="G45" s="55">
        <v>6452</v>
      </c>
      <c r="H45" s="55">
        <v>6545</v>
      </c>
      <c r="I45" s="55">
        <v>6847</v>
      </c>
      <c r="J45" s="55">
        <v>7219</v>
      </c>
      <c r="K45" s="55">
        <v>7689</v>
      </c>
      <c r="L45" s="55">
        <v>10370</v>
      </c>
      <c r="M45" s="55">
        <v>10825</v>
      </c>
      <c r="N45" s="55">
        <v>11066</v>
      </c>
      <c r="O45" s="55">
        <v>11224</v>
      </c>
      <c r="P45" s="55">
        <v>11421</v>
      </c>
      <c r="Q45" s="55">
        <v>11628</v>
      </c>
      <c r="R45" s="55">
        <v>11820</v>
      </c>
      <c r="S45" s="55">
        <v>11884</v>
      </c>
      <c r="T45" s="55">
        <v>12202</v>
      </c>
      <c r="U45" s="55">
        <v>13859</v>
      </c>
      <c r="V45" s="55">
        <v>14488</v>
      </c>
      <c r="W45" s="55">
        <v>15944</v>
      </c>
      <c r="X45" s="55">
        <v>16211</v>
      </c>
      <c r="Y45" s="55">
        <v>16464</v>
      </c>
      <c r="Z45" s="55">
        <v>16918</v>
      </c>
      <c r="AA45" s="55">
        <v>18141</v>
      </c>
      <c r="AB45" s="55">
        <v>18383</v>
      </c>
    </row>
    <row r="46" spans="2:28" ht="15.75" x14ac:dyDescent="0.3">
      <c r="B46" s="7" t="s">
        <v>147</v>
      </c>
      <c r="C46" s="7" t="s">
        <v>167</v>
      </c>
      <c r="D46" s="55">
        <v>1293</v>
      </c>
      <c r="E46" s="55">
        <v>1322</v>
      </c>
      <c r="F46" s="55">
        <v>1367</v>
      </c>
      <c r="G46" s="55">
        <v>1390</v>
      </c>
      <c r="H46" s="55">
        <v>1412</v>
      </c>
      <c r="I46" s="55">
        <v>1489</v>
      </c>
      <c r="J46" s="55">
        <v>1559</v>
      </c>
      <c r="K46" s="55">
        <v>1633</v>
      </c>
      <c r="L46" s="55">
        <v>1723</v>
      </c>
      <c r="M46" s="55">
        <v>1795</v>
      </c>
      <c r="N46" s="55">
        <v>1835</v>
      </c>
      <c r="O46" s="55">
        <v>1860</v>
      </c>
      <c r="P46" s="55">
        <v>1971</v>
      </c>
      <c r="Q46" s="55">
        <v>2029</v>
      </c>
      <c r="R46" s="55">
        <v>2058</v>
      </c>
      <c r="S46" s="55">
        <v>1992</v>
      </c>
      <c r="T46" s="55">
        <v>1918</v>
      </c>
      <c r="U46" s="55">
        <v>2004</v>
      </c>
      <c r="V46" s="55">
        <v>2197</v>
      </c>
      <c r="W46" s="55">
        <v>2935</v>
      </c>
      <c r="X46" s="55">
        <v>2982</v>
      </c>
      <c r="Y46" s="55">
        <v>3042</v>
      </c>
      <c r="Z46" s="55">
        <v>3096</v>
      </c>
      <c r="AA46" s="55">
        <v>3138</v>
      </c>
      <c r="AB46" s="55">
        <v>3177</v>
      </c>
    </row>
    <row r="47" spans="2:28" ht="15.75" x14ac:dyDescent="0.3">
      <c r="B47" s="7" t="s">
        <v>147</v>
      </c>
      <c r="C47" s="7" t="s">
        <v>168</v>
      </c>
      <c r="D47" s="55">
        <v>52601</v>
      </c>
      <c r="E47" s="55">
        <v>57923</v>
      </c>
      <c r="F47" s="55">
        <v>61448</v>
      </c>
      <c r="G47" s="55">
        <v>62729</v>
      </c>
      <c r="H47" s="55">
        <v>63309</v>
      </c>
      <c r="I47" s="55">
        <v>66267</v>
      </c>
      <c r="J47" s="55">
        <v>70822</v>
      </c>
      <c r="K47" s="55">
        <v>74096</v>
      </c>
      <c r="L47" s="55">
        <v>77404</v>
      </c>
      <c r="M47" s="55">
        <v>80970</v>
      </c>
      <c r="N47" s="55">
        <v>82792</v>
      </c>
      <c r="O47" s="55">
        <v>84084</v>
      </c>
      <c r="P47" s="55">
        <v>86216</v>
      </c>
      <c r="Q47" s="55">
        <v>90275</v>
      </c>
      <c r="R47" s="55">
        <v>95277</v>
      </c>
      <c r="S47" s="55">
        <v>97156</v>
      </c>
      <c r="T47" s="55">
        <v>98618</v>
      </c>
      <c r="U47" s="55">
        <v>103330</v>
      </c>
      <c r="V47" s="55">
        <v>107604</v>
      </c>
      <c r="W47" s="55">
        <v>109350</v>
      </c>
      <c r="X47" s="55">
        <v>111914</v>
      </c>
      <c r="Y47" s="55">
        <v>122344</v>
      </c>
      <c r="Z47" s="55">
        <v>124550</v>
      </c>
      <c r="AA47" s="55">
        <v>126250</v>
      </c>
      <c r="AB47" s="55">
        <v>133341</v>
      </c>
    </row>
    <row r="48" spans="2:28" ht="15.75" x14ac:dyDescent="0.3">
      <c r="B48" s="7" t="s">
        <v>147</v>
      </c>
      <c r="C48" s="7" t="s">
        <v>169</v>
      </c>
      <c r="D48" s="55">
        <v>9800</v>
      </c>
      <c r="E48" s="55">
        <v>10043</v>
      </c>
      <c r="F48" s="55">
        <v>10318</v>
      </c>
      <c r="G48" s="55">
        <v>10499</v>
      </c>
      <c r="H48" s="55">
        <v>10669</v>
      </c>
      <c r="I48" s="55">
        <v>11283</v>
      </c>
      <c r="J48" s="55">
        <v>11819</v>
      </c>
      <c r="K48" s="55">
        <v>12380</v>
      </c>
      <c r="L48" s="55">
        <v>13059</v>
      </c>
      <c r="M48" s="55">
        <v>13618</v>
      </c>
      <c r="N48" s="55">
        <v>13922</v>
      </c>
      <c r="O48" s="55">
        <v>14125</v>
      </c>
      <c r="P48" s="55">
        <v>15327</v>
      </c>
      <c r="Q48" s="55">
        <v>15757</v>
      </c>
      <c r="R48" s="55">
        <v>16006</v>
      </c>
      <c r="S48" s="55">
        <v>15765</v>
      </c>
      <c r="T48" s="55">
        <v>15053</v>
      </c>
      <c r="U48" s="55">
        <v>15691</v>
      </c>
      <c r="V48" s="55">
        <v>17464</v>
      </c>
      <c r="W48" s="55">
        <v>23816</v>
      </c>
      <c r="X48" s="55">
        <v>24202</v>
      </c>
      <c r="Y48" s="55">
        <v>24734</v>
      </c>
      <c r="Z48" s="55">
        <v>25173</v>
      </c>
      <c r="AA48" s="55">
        <v>25523</v>
      </c>
      <c r="AB48" s="55">
        <v>25873</v>
      </c>
    </row>
    <row r="49" spans="2:28" ht="15.75" x14ac:dyDescent="0.3">
      <c r="B49" s="7" t="s">
        <v>147</v>
      </c>
      <c r="C49" s="7" t="s">
        <v>170</v>
      </c>
      <c r="D49" s="55">
        <v>3093</v>
      </c>
      <c r="E49" s="55">
        <v>3563</v>
      </c>
      <c r="F49" s="55">
        <v>3631</v>
      </c>
      <c r="G49" s="55">
        <v>3694</v>
      </c>
      <c r="H49" s="55">
        <v>3762</v>
      </c>
      <c r="I49" s="55">
        <v>3938</v>
      </c>
      <c r="J49" s="55">
        <v>4312</v>
      </c>
      <c r="K49" s="55">
        <v>4504</v>
      </c>
      <c r="L49" s="55">
        <v>4765</v>
      </c>
      <c r="M49" s="55">
        <v>5072</v>
      </c>
      <c r="N49" s="55">
        <v>5285</v>
      </c>
      <c r="O49" s="55">
        <v>5360</v>
      </c>
      <c r="P49" s="55">
        <v>5446</v>
      </c>
      <c r="Q49" s="55">
        <v>5554</v>
      </c>
      <c r="R49" s="55">
        <v>5541</v>
      </c>
      <c r="S49" s="55">
        <v>5630</v>
      </c>
      <c r="T49" s="55">
        <v>5711</v>
      </c>
      <c r="U49" s="55">
        <v>5945</v>
      </c>
      <c r="V49" s="55">
        <v>6445</v>
      </c>
      <c r="W49" s="55">
        <v>6376</v>
      </c>
      <c r="X49" s="55">
        <v>6479</v>
      </c>
      <c r="Y49" s="55">
        <v>6663</v>
      </c>
      <c r="Z49" s="55">
        <v>6762</v>
      </c>
      <c r="AA49" s="55">
        <v>6854</v>
      </c>
      <c r="AB49" s="55">
        <v>6950</v>
      </c>
    </row>
    <row r="50" spans="2:28" ht="15.75" x14ac:dyDescent="0.3">
      <c r="B50" s="7" t="s">
        <v>147</v>
      </c>
      <c r="C50" s="7" t="s">
        <v>171</v>
      </c>
      <c r="D50" s="55">
        <v>9358</v>
      </c>
      <c r="E50" s="55">
        <v>10521</v>
      </c>
      <c r="F50" s="55">
        <v>10715</v>
      </c>
      <c r="G50" s="55">
        <v>10911</v>
      </c>
      <c r="H50" s="55">
        <v>11059</v>
      </c>
      <c r="I50" s="55">
        <v>11589</v>
      </c>
      <c r="J50" s="55">
        <v>12565</v>
      </c>
      <c r="K50" s="55">
        <v>13126</v>
      </c>
      <c r="L50" s="55">
        <v>13823</v>
      </c>
      <c r="M50" s="55">
        <v>14749</v>
      </c>
      <c r="N50" s="55">
        <v>15301</v>
      </c>
      <c r="O50" s="55">
        <v>15534</v>
      </c>
      <c r="P50" s="55">
        <v>15820</v>
      </c>
      <c r="Q50" s="55">
        <v>16151</v>
      </c>
      <c r="R50" s="55">
        <v>16010</v>
      </c>
      <c r="S50" s="55">
        <v>16294</v>
      </c>
      <c r="T50" s="55">
        <v>16536</v>
      </c>
      <c r="U50" s="55">
        <v>17254</v>
      </c>
      <c r="V50" s="55">
        <v>18647</v>
      </c>
      <c r="W50" s="55">
        <v>18392</v>
      </c>
      <c r="X50" s="55">
        <v>18759</v>
      </c>
      <c r="Y50" s="55">
        <v>19280</v>
      </c>
      <c r="Z50" s="55">
        <v>19615</v>
      </c>
      <c r="AA50" s="55">
        <v>19883</v>
      </c>
      <c r="AB50" s="55">
        <v>20145</v>
      </c>
    </row>
    <row r="51" spans="2:28" ht="15.75" x14ac:dyDescent="0.3">
      <c r="B51" s="7" t="s">
        <v>147</v>
      </c>
      <c r="C51" s="7" t="s">
        <v>172</v>
      </c>
      <c r="D51" s="55">
        <v>36149</v>
      </c>
      <c r="E51" s="55">
        <v>36779</v>
      </c>
      <c r="F51" s="55">
        <v>37431</v>
      </c>
      <c r="G51" s="55">
        <v>38078</v>
      </c>
      <c r="H51" s="55">
        <v>38714</v>
      </c>
      <c r="I51" s="55">
        <v>43688</v>
      </c>
      <c r="J51" s="55">
        <v>45891</v>
      </c>
      <c r="K51" s="55">
        <v>48104</v>
      </c>
      <c r="L51" s="55">
        <v>53586</v>
      </c>
      <c r="M51" s="55">
        <v>56861</v>
      </c>
      <c r="N51" s="55">
        <v>59497</v>
      </c>
      <c r="O51" s="55">
        <v>63801</v>
      </c>
      <c r="P51" s="55">
        <v>64838</v>
      </c>
      <c r="Q51" s="55">
        <v>66025</v>
      </c>
      <c r="R51" s="55">
        <v>67100</v>
      </c>
      <c r="S51" s="55">
        <v>68207</v>
      </c>
      <c r="T51" s="55">
        <v>69279</v>
      </c>
      <c r="U51" s="55">
        <v>72470</v>
      </c>
      <c r="V51" s="55">
        <v>74418</v>
      </c>
      <c r="W51" s="55">
        <v>77298</v>
      </c>
      <c r="X51" s="55">
        <v>78694</v>
      </c>
      <c r="Y51" s="55">
        <v>80335</v>
      </c>
      <c r="Z51" s="55">
        <v>84031</v>
      </c>
      <c r="AA51" s="55">
        <v>85521</v>
      </c>
      <c r="AB51" s="55">
        <v>86653</v>
      </c>
    </row>
    <row r="52" spans="2:28" ht="15.75" x14ac:dyDescent="0.3">
      <c r="B52" s="7" t="s">
        <v>147</v>
      </c>
      <c r="C52" s="7" t="s">
        <v>173</v>
      </c>
      <c r="D52" s="55">
        <v>3873</v>
      </c>
      <c r="E52" s="55">
        <v>4393</v>
      </c>
      <c r="F52" s="55">
        <v>4475</v>
      </c>
      <c r="G52" s="55">
        <v>4585</v>
      </c>
      <c r="H52" s="55">
        <v>4668</v>
      </c>
      <c r="I52" s="55">
        <v>4887</v>
      </c>
      <c r="J52" s="55">
        <v>5329</v>
      </c>
      <c r="K52" s="55">
        <v>5579</v>
      </c>
      <c r="L52" s="55">
        <v>6016</v>
      </c>
      <c r="M52" s="55">
        <v>6427</v>
      </c>
      <c r="N52" s="55">
        <v>6676</v>
      </c>
      <c r="O52" s="55">
        <v>6772</v>
      </c>
      <c r="P52" s="55">
        <v>6882</v>
      </c>
      <c r="Q52" s="55">
        <v>7025</v>
      </c>
      <c r="R52" s="55">
        <v>7040</v>
      </c>
      <c r="S52" s="55">
        <v>7148</v>
      </c>
      <c r="T52" s="55">
        <v>7261</v>
      </c>
      <c r="U52" s="55">
        <v>7656</v>
      </c>
      <c r="V52" s="55">
        <v>8277</v>
      </c>
      <c r="W52" s="55">
        <v>8200</v>
      </c>
      <c r="X52" s="55">
        <v>8335</v>
      </c>
      <c r="Y52" s="55">
        <v>8561</v>
      </c>
      <c r="Z52" s="55">
        <v>8693</v>
      </c>
      <c r="AA52" s="55">
        <v>8855</v>
      </c>
      <c r="AB52" s="55">
        <v>8971</v>
      </c>
    </row>
    <row r="53" spans="2:28" ht="15.75" x14ac:dyDescent="0.3">
      <c r="B53" s="7" t="s">
        <v>147</v>
      </c>
      <c r="C53" s="7" t="s">
        <v>174</v>
      </c>
      <c r="D53" s="55">
        <v>833</v>
      </c>
      <c r="E53" s="55">
        <v>880</v>
      </c>
      <c r="F53" s="55">
        <v>912</v>
      </c>
      <c r="G53" s="55">
        <v>932</v>
      </c>
      <c r="H53" s="55">
        <v>938</v>
      </c>
      <c r="I53" s="55">
        <v>1016</v>
      </c>
      <c r="J53" s="55">
        <v>1076</v>
      </c>
      <c r="K53" s="55">
        <v>1129</v>
      </c>
      <c r="L53" s="55">
        <v>1204</v>
      </c>
      <c r="M53" s="55">
        <v>1275</v>
      </c>
      <c r="N53" s="55">
        <v>1309</v>
      </c>
      <c r="O53" s="55">
        <v>1343</v>
      </c>
      <c r="P53" s="55">
        <v>1403</v>
      </c>
      <c r="Q53" s="55">
        <v>1461</v>
      </c>
      <c r="R53" s="55">
        <v>1514</v>
      </c>
      <c r="S53" s="55">
        <v>1529</v>
      </c>
      <c r="T53" s="55">
        <v>1523</v>
      </c>
      <c r="U53" s="55">
        <v>1607</v>
      </c>
      <c r="V53" s="55">
        <v>1725</v>
      </c>
      <c r="W53" s="55">
        <v>2028</v>
      </c>
      <c r="X53" s="55">
        <v>2077</v>
      </c>
      <c r="Y53" s="55">
        <v>2170</v>
      </c>
      <c r="Z53" s="55">
        <v>2227</v>
      </c>
      <c r="AA53" s="55">
        <v>2261</v>
      </c>
      <c r="AB53" s="55">
        <v>2328</v>
      </c>
    </row>
    <row r="54" spans="2:28" ht="15.75" x14ac:dyDescent="0.3">
      <c r="B54" s="7" t="s">
        <v>147</v>
      </c>
      <c r="C54" s="7" t="s">
        <v>175</v>
      </c>
      <c r="D54" s="55">
        <v>700</v>
      </c>
      <c r="E54" s="55">
        <v>740</v>
      </c>
      <c r="F54" s="55">
        <v>787</v>
      </c>
      <c r="G54" s="55">
        <v>800</v>
      </c>
      <c r="H54" s="55">
        <v>813</v>
      </c>
      <c r="I54" s="55">
        <v>880</v>
      </c>
      <c r="J54" s="55">
        <v>922</v>
      </c>
      <c r="K54" s="55">
        <v>986</v>
      </c>
      <c r="L54" s="55">
        <v>1047</v>
      </c>
      <c r="M54" s="55">
        <v>1092</v>
      </c>
      <c r="N54" s="55">
        <v>1116</v>
      </c>
      <c r="O54" s="55">
        <v>1131</v>
      </c>
      <c r="P54" s="55">
        <v>1217</v>
      </c>
      <c r="Q54" s="55">
        <v>1273</v>
      </c>
      <c r="R54" s="55">
        <v>1293</v>
      </c>
      <c r="S54" s="55">
        <v>1292</v>
      </c>
      <c r="T54" s="55">
        <v>1267</v>
      </c>
      <c r="U54" s="55">
        <v>1349</v>
      </c>
      <c r="V54" s="55">
        <v>1453</v>
      </c>
      <c r="W54" s="55">
        <v>1518</v>
      </c>
      <c r="X54" s="55">
        <v>1542</v>
      </c>
      <c r="Y54" s="55">
        <v>1603</v>
      </c>
      <c r="Z54" s="55">
        <v>1641</v>
      </c>
      <c r="AA54" s="55">
        <v>1664</v>
      </c>
      <c r="AB54" s="55">
        <v>1690</v>
      </c>
    </row>
    <row r="55" spans="2:28" ht="15.75" x14ac:dyDescent="0.3">
      <c r="B55" s="7" t="s">
        <v>147</v>
      </c>
      <c r="C55" s="7" t="s">
        <v>176</v>
      </c>
      <c r="D55" s="55">
        <v>458</v>
      </c>
      <c r="E55" s="55">
        <v>473</v>
      </c>
      <c r="F55" s="55">
        <v>481</v>
      </c>
      <c r="G55" s="55">
        <v>502</v>
      </c>
      <c r="H55" s="55">
        <v>510</v>
      </c>
      <c r="I55" s="55">
        <v>534</v>
      </c>
      <c r="J55" s="55">
        <v>562</v>
      </c>
      <c r="K55" s="55">
        <v>597</v>
      </c>
      <c r="L55" s="55">
        <v>705</v>
      </c>
      <c r="M55" s="55">
        <v>736</v>
      </c>
      <c r="N55" s="55">
        <v>754</v>
      </c>
      <c r="O55" s="55">
        <v>765</v>
      </c>
      <c r="P55" s="55">
        <v>777</v>
      </c>
      <c r="Q55" s="55">
        <v>791</v>
      </c>
      <c r="R55" s="55">
        <v>798</v>
      </c>
      <c r="S55" s="55">
        <v>797</v>
      </c>
      <c r="T55" s="55">
        <v>814</v>
      </c>
      <c r="U55" s="55">
        <v>930</v>
      </c>
      <c r="V55" s="55">
        <v>971</v>
      </c>
      <c r="W55" s="55">
        <v>1042</v>
      </c>
      <c r="X55" s="55">
        <v>1059</v>
      </c>
      <c r="Y55" s="55">
        <v>1077</v>
      </c>
      <c r="Z55" s="55">
        <v>1101</v>
      </c>
      <c r="AA55" s="55">
        <v>1168</v>
      </c>
      <c r="AB55" s="55">
        <v>1182</v>
      </c>
    </row>
    <row r="56" spans="2:28" ht="15.75" x14ac:dyDescent="0.3">
      <c r="B56" s="7" t="s">
        <v>148</v>
      </c>
      <c r="C56" s="7" t="s">
        <v>153</v>
      </c>
      <c r="D56" s="55">
        <v>37050</v>
      </c>
      <c r="E56" s="55">
        <v>39652</v>
      </c>
      <c r="F56" s="55">
        <v>41406</v>
      </c>
      <c r="G56" s="55">
        <v>44501</v>
      </c>
      <c r="H56" s="55">
        <v>45891</v>
      </c>
      <c r="I56" s="55">
        <v>48055</v>
      </c>
      <c r="J56" s="55">
        <v>50086</v>
      </c>
      <c r="K56" s="55">
        <v>52130</v>
      </c>
      <c r="L56" s="55">
        <v>54337</v>
      </c>
      <c r="M56" s="55">
        <v>56620</v>
      </c>
      <c r="N56" s="55">
        <v>57235</v>
      </c>
      <c r="O56" s="55">
        <v>58530</v>
      </c>
      <c r="P56" s="55">
        <v>59852</v>
      </c>
      <c r="Q56" s="55">
        <v>61463</v>
      </c>
      <c r="R56" s="55">
        <v>63051</v>
      </c>
      <c r="S56" s="55">
        <v>65758</v>
      </c>
      <c r="T56" s="55">
        <v>67608</v>
      </c>
      <c r="U56" s="55">
        <v>69082</v>
      </c>
      <c r="V56" s="55">
        <v>72124</v>
      </c>
      <c r="W56" s="55">
        <v>75426</v>
      </c>
      <c r="X56" s="55">
        <v>81434</v>
      </c>
      <c r="Y56" s="55">
        <v>80698</v>
      </c>
      <c r="Z56" s="55">
        <v>83808</v>
      </c>
      <c r="AA56" s="55">
        <v>91285</v>
      </c>
      <c r="AB56" s="55">
        <v>92997</v>
      </c>
    </row>
    <row r="57" spans="2:28" ht="15.75" x14ac:dyDescent="0.3">
      <c r="B57" s="7" t="s">
        <v>148</v>
      </c>
      <c r="C57" s="7" t="s">
        <v>154</v>
      </c>
      <c r="D57" s="55">
        <v>3044</v>
      </c>
      <c r="E57" s="55">
        <v>3293</v>
      </c>
      <c r="F57" s="55">
        <v>3469</v>
      </c>
      <c r="G57" s="55">
        <v>3594</v>
      </c>
      <c r="H57" s="55">
        <v>3773</v>
      </c>
      <c r="I57" s="55">
        <v>3964</v>
      </c>
      <c r="J57" s="55">
        <v>4161</v>
      </c>
      <c r="K57" s="55">
        <v>4575</v>
      </c>
      <c r="L57" s="55">
        <v>4937</v>
      </c>
      <c r="M57" s="55">
        <v>5176</v>
      </c>
      <c r="N57" s="55">
        <v>5302</v>
      </c>
      <c r="O57" s="55">
        <v>5593</v>
      </c>
      <c r="P57" s="55">
        <v>5697</v>
      </c>
      <c r="Q57" s="55">
        <v>6004</v>
      </c>
      <c r="R57" s="55">
        <v>6168</v>
      </c>
      <c r="S57" s="55">
        <v>6222</v>
      </c>
      <c r="T57" s="55">
        <v>6294</v>
      </c>
      <c r="U57" s="55">
        <v>6361</v>
      </c>
      <c r="V57" s="55">
        <v>6521</v>
      </c>
      <c r="W57" s="55">
        <v>6788</v>
      </c>
      <c r="X57" s="55">
        <v>7195</v>
      </c>
      <c r="Y57" s="55">
        <v>7308</v>
      </c>
      <c r="Z57" s="55">
        <v>7445</v>
      </c>
      <c r="AA57" s="55">
        <v>7789</v>
      </c>
      <c r="AB57" s="55">
        <v>7904</v>
      </c>
    </row>
    <row r="58" spans="2:28" ht="15.75" x14ac:dyDescent="0.3">
      <c r="B58" s="7" t="s">
        <v>148</v>
      </c>
      <c r="C58" s="7" t="s">
        <v>155</v>
      </c>
      <c r="D58" s="55">
        <v>8824</v>
      </c>
      <c r="E58" s="55">
        <v>10324</v>
      </c>
      <c r="F58" s="55">
        <v>10770</v>
      </c>
      <c r="G58" s="55">
        <v>11054</v>
      </c>
      <c r="H58" s="55">
        <v>11456</v>
      </c>
      <c r="I58" s="55">
        <v>12219</v>
      </c>
      <c r="J58" s="55">
        <v>13041</v>
      </c>
      <c r="K58" s="55">
        <v>15060</v>
      </c>
      <c r="L58" s="55">
        <v>16306</v>
      </c>
      <c r="M58" s="55">
        <v>17392</v>
      </c>
      <c r="N58" s="55">
        <v>17994</v>
      </c>
      <c r="O58" s="55">
        <v>19408</v>
      </c>
      <c r="P58" s="55">
        <v>19929</v>
      </c>
      <c r="Q58" s="55">
        <v>23113</v>
      </c>
      <c r="R58" s="55">
        <v>23826</v>
      </c>
      <c r="S58" s="55">
        <v>24339</v>
      </c>
      <c r="T58" s="55">
        <v>24908</v>
      </c>
      <c r="U58" s="55">
        <v>25361</v>
      </c>
      <c r="V58" s="55">
        <v>26045</v>
      </c>
      <c r="W58" s="55">
        <v>26550</v>
      </c>
      <c r="X58" s="55">
        <v>27382</v>
      </c>
      <c r="Y58" s="55">
        <v>27975</v>
      </c>
      <c r="Z58" s="55">
        <v>28622</v>
      </c>
      <c r="AA58" s="55">
        <v>29587</v>
      </c>
      <c r="AB58" s="55">
        <v>30110</v>
      </c>
    </row>
    <row r="59" spans="2:28" ht="15.75" x14ac:dyDescent="0.3">
      <c r="B59" s="7" t="s">
        <v>148</v>
      </c>
      <c r="C59" s="7" t="s">
        <v>156</v>
      </c>
      <c r="D59" s="55">
        <v>29754</v>
      </c>
      <c r="E59" s="55">
        <v>31739</v>
      </c>
      <c r="F59" s="55">
        <v>33308</v>
      </c>
      <c r="G59" s="55">
        <v>35820</v>
      </c>
      <c r="H59" s="55">
        <v>36475</v>
      </c>
      <c r="I59" s="55">
        <v>37230</v>
      </c>
      <c r="J59" s="55">
        <v>38467</v>
      </c>
      <c r="K59" s="55">
        <v>39422</v>
      </c>
      <c r="L59" s="55">
        <v>40637</v>
      </c>
      <c r="M59" s="55">
        <v>41631</v>
      </c>
      <c r="N59" s="55">
        <v>41717</v>
      </c>
      <c r="O59" s="55">
        <v>42462</v>
      </c>
      <c r="P59" s="55">
        <v>43204</v>
      </c>
      <c r="Q59" s="55">
        <v>44318</v>
      </c>
      <c r="R59" s="55">
        <v>45031</v>
      </c>
      <c r="S59" s="55">
        <v>46873</v>
      </c>
      <c r="T59" s="55">
        <v>47616</v>
      </c>
      <c r="U59" s="55">
        <v>48707</v>
      </c>
      <c r="V59" s="55">
        <v>51231</v>
      </c>
      <c r="W59" s="55">
        <v>54233</v>
      </c>
      <c r="X59" s="55">
        <v>58430</v>
      </c>
      <c r="Y59" s="55">
        <v>56930</v>
      </c>
      <c r="Z59" s="55">
        <v>59309</v>
      </c>
      <c r="AA59" s="55">
        <v>65444</v>
      </c>
      <c r="AB59" s="55">
        <v>66482</v>
      </c>
    </row>
    <row r="60" spans="2:28" ht="15.75" x14ac:dyDescent="0.3">
      <c r="B60" s="7" t="s">
        <v>148</v>
      </c>
      <c r="C60" s="7" t="s">
        <v>157</v>
      </c>
      <c r="D60" s="55">
        <v>8177</v>
      </c>
      <c r="E60" s="55">
        <v>8422</v>
      </c>
      <c r="F60" s="55">
        <v>8727</v>
      </c>
      <c r="G60" s="55">
        <v>9740</v>
      </c>
      <c r="H60" s="55">
        <v>9939</v>
      </c>
      <c r="I60" s="55">
        <v>11773</v>
      </c>
      <c r="J60" s="55">
        <v>12339</v>
      </c>
      <c r="K60" s="55">
        <v>13242</v>
      </c>
      <c r="L60" s="55">
        <v>14250</v>
      </c>
      <c r="M60" s="55">
        <v>15092</v>
      </c>
      <c r="N60" s="55">
        <v>17060</v>
      </c>
      <c r="O60" s="55">
        <v>17484</v>
      </c>
      <c r="P60" s="55">
        <v>17911</v>
      </c>
      <c r="Q60" s="55">
        <v>18184</v>
      </c>
      <c r="R60" s="55">
        <v>18529</v>
      </c>
      <c r="S60" s="55">
        <v>18948</v>
      </c>
      <c r="T60" s="55">
        <v>19340</v>
      </c>
      <c r="U60" s="55">
        <v>19764</v>
      </c>
      <c r="V60" s="55">
        <v>19968</v>
      </c>
      <c r="W60" s="55">
        <v>22689</v>
      </c>
      <c r="X60" s="55">
        <v>23177</v>
      </c>
      <c r="Y60" s="55">
        <v>24709</v>
      </c>
      <c r="Z60" s="55">
        <v>25996</v>
      </c>
      <c r="AA60" s="55">
        <v>30118</v>
      </c>
      <c r="AB60" s="55">
        <v>31075</v>
      </c>
    </row>
    <row r="61" spans="2:28" ht="15.75" x14ac:dyDescent="0.3">
      <c r="B61" s="7" t="s">
        <v>148</v>
      </c>
      <c r="C61" s="7" t="s">
        <v>158</v>
      </c>
      <c r="D61" s="55">
        <v>1812</v>
      </c>
      <c r="E61" s="55">
        <v>1980</v>
      </c>
      <c r="F61" s="55">
        <v>2056</v>
      </c>
      <c r="G61" s="55">
        <v>2090</v>
      </c>
      <c r="H61" s="55">
        <v>2155</v>
      </c>
      <c r="I61" s="55">
        <v>2272</v>
      </c>
      <c r="J61" s="55">
        <v>2420</v>
      </c>
      <c r="K61" s="55">
        <v>2679</v>
      </c>
      <c r="L61" s="55">
        <v>2842</v>
      </c>
      <c r="M61" s="55">
        <v>2997</v>
      </c>
      <c r="N61" s="55">
        <v>3084</v>
      </c>
      <c r="O61" s="55">
        <v>3237</v>
      </c>
      <c r="P61" s="55">
        <v>3275</v>
      </c>
      <c r="Q61" s="55">
        <v>3651</v>
      </c>
      <c r="R61" s="55">
        <v>3746</v>
      </c>
      <c r="S61" s="55">
        <v>3768</v>
      </c>
      <c r="T61" s="55">
        <v>3896</v>
      </c>
      <c r="U61" s="55">
        <v>3988</v>
      </c>
      <c r="V61" s="55">
        <v>4064</v>
      </c>
      <c r="W61" s="55">
        <v>4083</v>
      </c>
      <c r="X61" s="55">
        <v>4186</v>
      </c>
      <c r="Y61" s="55">
        <v>4256</v>
      </c>
      <c r="Z61" s="55">
        <v>4340</v>
      </c>
      <c r="AA61" s="55">
        <v>4548</v>
      </c>
      <c r="AB61" s="55">
        <v>4600</v>
      </c>
    </row>
    <row r="62" spans="2:28" ht="15.75" x14ac:dyDescent="0.3">
      <c r="B62" s="7" t="s">
        <v>148</v>
      </c>
      <c r="C62" s="7" t="s">
        <v>159</v>
      </c>
      <c r="D62" s="55">
        <v>36605</v>
      </c>
      <c r="E62" s="55">
        <v>37563</v>
      </c>
      <c r="F62" s="55">
        <v>39227</v>
      </c>
      <c r="G62" s="55">
        <v>42050</v>
      </c>
      <c r="H62" s="55">
        <v>43232</v>
      </c>
      <c r="I62" s="55">
        <v>48652</v>
      </c>
      <c r="J62" s="55">
        <v>51127</v>
      </c>
      <c r="K62" s="55">
        <v>54000</v>
      </c>
      <c r="L62" s="55">
        <v>57132</v>
      </c>
      <c r="M62" s="55">
        <v>59825</v>
      </c>
      <c r="N62" s="55">
        <v>64330</v>
      </c>
      <c r="O62" s="55">
        <v>65121</v>
      </c>
      <c r="P62" s="55">
        <v>66868</v>
      </c>
      <c r="Q62" s="55">
        <v>68298</v>
      </c>
      <c r="R62" s="55">
        <v>70096</v>
      </c>
      <c r="S62" s="55">
        <v>72043</v>
      </c>
      <c r="T62" s="55">
        <v>73705</v>
      </c>
      <c r="U62" s="55">
        <v>75033</v>
      </c>
      <c r="V62" s="55">
        <v>76769</v>
      </c>
      <c r="W62" s="55">
        <v>83133</v>
      </c>
      <c r="X62" s="55">
        <v>85093</v>
      </c>
      <c r="Y62" s="55">
        <v>91193</v>
      </c>
      <c r="Z62" s="55">
        <v>94368</v>
      </c>
      <c r="AA62" s="55">
        <v>104819</v>
      </c>
      <c r="AB62" s="55">
        <v>108639</v>
      </c>
    </row>
    <row r="63" spans="2:28" ht="15.75" x14ac:dyDescent="0.3">
      <c r="B63" s="7" t="s">
        <v>148</v>
      </c>
      <c r="C63" s="7" t="s">
        <v>160</v>
      </c>
      <c r="D63" s="55">
        <v>16616</v>
      </c>
      <c r="E63" s="55">
        <v>17143</v>
      </c>
      <c r="F63" s="55">
        <v>17678</v>
      </c>
      <c r="G63" s="55">
        <v>18495</v>
      </c>
      <c r="H63" s="55">
        <v>18985</v>
      </c>
      <c r="I63" s="55">
        <v>19969</v>
      </c>
      <c r="J63" s="55">
        <v>20977</v>
      </c>
      <c r="K63" s="55">
        <v>22749</v>
      </c>
      <c r="L63" s="55">
        <v>23869</v>
      </c>
      <c r="M63" s="55">
        <v>25095</v>
      </c>
      <c r="N63" s="55">
        <v>25725</v>
      </c>
      <c r="O63" s="55">
        <v>26295</v>
      </c>
      <c r="P63" s="55">
        <v>26934</v>
      </c>
      <c r="Q63" s="55">
        <v>27654</v>
      </c>
      <c r="R63" s="55">
        <v>28960</v>
      </c>
      <c r="S63" s="55">
        <v>30171</v>
      </c>
      <c r="T63" s="55">
        <v>33166</v>
      </c>
      <c r="U63" s="55">
        <v>33868</v>
      </c>
      <c r="V63" s="55">
        <v>34780</v>
      </c>
      <c r="W63" s="55">
        <v>34179</v>
      </c>
      <c r="X63" s="55">
        <v>39814</v>
      </c>
      <c r="Y63" s="55">
        <v>42722</v>
      </c>
      <c r="Z63" s="55">
        <v>43648</v>
      </c>
      <c r="AA63" s="55">
        <v>45375</v>
      </c>
      <c r="AB63" s="55">
        <v>46233</v>
      </c>
    </row>
    <row r="64" spans="2:28" ht="15.75" x14ac:dyDescent="0.3">
      <c r="B64" s="7" t="s">
        <v>148</v>
      </c>
      <c r="C64" s="7" t="s">
        <v>161</v>
      </c>
      <c r="D64" s="55">
        <v>30256</v>
      </c>
      <c r="E64" s="55">
        <v>31018</v>
      </c>
      <c r="F64" s="55">
        <v>34505</v>
      </c>
      <c r="G64" s="55">
        <v>36184</v>
      </c>
      <c r="H64" s="55">
        <v>37139</v>
      </c>
      <c r="I64" s="55">
        <v>39965</v>
      </c>
      <c r="J64" s="55">
        <v>41730</v>
      </c>
      <c r="K64" s="55">
        <v>49739</v>
      </c>
      <c r="L64" s="55">
        <v>58697</v>
      </c>
      <c r="M64" s="55">
        <v>64078</v>
      </c>
      <c r="N64" s="55">
        <v>65505</v>
      </c>
      <c r="O64" s="55">
        <v>68030</v>
      </c>
      <c r="P64" s="55">
        <v>72691</v>
      </c>
      <c r="Q64" s="55">
        <v>74264</v>
      </c>
      <c r="R64" s="55">
        <v>79851</v>
      </c>
      <c r="S64" s="55">
        <v>82027</v>
      </c>
      <c r="T64" s="55">
        <v>83321</v>
      </c>
      <c r="U64" s="55">
        <v>85065</v>
      </c>
      <c r="V64" s="55">
        <v>87048</v>
      </c>
      <c r="W64" s="55">
        <v>89317</v>
      </c>
      <c r="X64" s="55">
        <v>103652</v>
      </c>
      <c r="Y64" s="55">
        <v>108117</v>
      </c>
      <c r="Z64" s="55">
        <v>110240</v>
      </c>
      <c r="AA64" s="55">
        <v>112932</v>
      </c>
      <c r="AB64" s="55">
        <v>116309</v>
      </c>
    </row>
    <row r="65" spans="2:28" ht="15.75" x14ac:dyDescent="0.3">
      <c r="B65" s="7" t="s">
        <v>148</v>
      </c>
      <c r="C65" s="7" t="s">
        <v>162</v>
      </c>
      <c r="D65" s="55">
        <v>2769</v>
      </c>
      <c r="E65" s="55">
        <v>3106</v>
      </c>
      <c r="F65" s="55">
        <v>3232</v>
      </c>
      <c r="G65" s="55">
        <v>3288</v>
      </c>
      <c r="H65" s="55">
        <v>3380</v>
      </c>
      <c r="I65" s="55">
        <v>3560</v>
      </c>
      <c r="J65" s="55">
        <v>3794</v>
      </c>
      <c r="K65" s="55">
        <v>4216</v>
      </c>
      <c r="L65" s="55">
        <v>4480</v>
      </c>
      <c r="M65" s="55">
        <v>4731</v>
      </c>
      <c r="N65" s="55">
        <v>4871</v>
      </c>
      <c r="O65" s="55">
        <v>5156</v>
      </c>
      <c r="P65" s="55">
        <v>5235</v>
      </c>
      <c r="Q65" s="55">
        <v>5758</v>
      </c>
      <c r="R65" s="55">
        <v>5887</v>
      </c>
      <c r="S65" s="55">
        <v>5946</v>
      </c>
      <c r="T65" s="55">
        <v>6183</v>
      </c>
      <c r="U65" s="55">
        <v>6322</v>
      </c>
      <c r="V65" s="55">
        <v>6439</v>
      </c>
      <c r="W65" s="55">
        <v>6488</v>
      </c>
      <c r="X65" s="55">
        <v>6627</v>
      </c>
      <c r="Y65" s="55">
        <v>6754</v>
      </c>
      <c r="Z65" s="55">
        <v>6882</v>
      </c>
      <c r="AA65" s="55">
        <v>7135</v>
      </c>
      <c r="AB65" s="55">
        <v>7208</v>
      </c>
    </row>
    <row r="66" spans="2:28" ht="15.75" x14ac:dyDescent="0.3">
      <c r="B66" s="7" t="s">
        <v>148</v>
      </c>
      <c r="C66" s="7" t="s">
        <v>163</v>
      </c>
      <c r="D66" s="55">
        <v>115644</v>
      </c>
      <c r="E66" s="55">
        <v>119519</v>
      </c>
      <c r="F66" s="55">
        <v>127755</v>
      </c>
      <c r="G66" s="55">
        <v>133336</v>
      </c>
      <c r="H66" s="55">
        <v>136513</v>
      </c>
      <c r="I66" s="55">
        <v>142868</v>
      </c>
      <c r="J66" s="55">
        <v>148298</v>
      </c>
      <c r="K66" s="55">
        <v>164529</v>
      </c>
      <c r="L66" s="55">
        <v>184691</v>
      </c>
      <c r="M66" s="55">
        <v>197843</v>
      </c>
      <c r="N66" s="55">
        <v>201778</v>
      </c>
      <c r="O66" s="55">
        <v>207800</v>
      </c>
      <c r="P66" s="55">
        <v>218312</v>
      </c>
      <c r="Q66" s="55">
        <v>223107</v>
      </c>
      <c r="R66" s="55">
        <v>234991</v>
      </c>
      <c r="S66" s="55">
        <v>241214</v>
      </c>
      <c r="T66" s="55">
        <v>241595</v>
      </c>
      <c r="U66" s="55">
        <v>246715</v>
      </c>
      <c r="V66" s="55">
        <v>252686</v>
      </c>
      <c r="W66" s="55">
        <v>259599</v>
      </c>
      <c r="X66" s="55">
        <v>290133</v>
      </c>
      <c r="Y66" s="55">
        <v>297359</v>
      </c>
      <c r="Z66" s="55">
        <v>304239</v>
      </c>
      <c r="AA66" s="55">
        <v>315165</v>
      </c>
      <c r="AB66" s="55">
        <v>323812</v>
      </c>
    </row>
    <row r="67" spans="2:28" ht="15.75" x14ac:dyDescent="0.3">
      <c r="B67" s="7" t="s">
        <v>148</v>
      </c>
      <c r="C67" s="7" t="s">
        <v>164</v>
      </c>
      <c r="D67" s="55">
        <v>39533</v>
      </c>
      <c r="E67" s="55">
        <v>40649</v>
      </c>
      <c r="F67" s="55">
        <v>41857</v>
      </c>
      <c r="G67" s="55">
        <v>43720</v>
      </c>
      <c r="H67" s="55">
        <v>44861</v>
      </c>
      <c r="I67" s="55">
        <v>47610</v>
      </c>
      <c r="J67" s="55">
        <v>50291</v>
      </c>
      <c r="K67" s="55">
        <v>54626</v>
      </c>
      <c r="L67" s="55">
        <v>57334</v>
      </c>
      <c r="M67" s="55">
        <v>59985</v>
      </c>
      <c r="N67" s="55">
        <v>61540</v>
      </c>
      <c r="O67" s="55">
        <v>62842</v>
      </c>
      <c r="P67" s="55">
        <v>64314</v>
      </c>
      <c r="Q67" s="55">
        <v>65875</v>
      </c>
      <c r="R67" s="55">
        <v>68833</v>
      </c>
      <c r="S67" s="55">
        <v>71863</v>
      </c>
      <c r="T67" s="55">
        <v>78772</v>
      </c>
      <c r="U67" s="55">
        <v>80412</v>
      </c>
      <c r="V67" s="55">
        <v>82333</v>
      </c>
      <c r="W67" s="55">
        <v>80800</v>
      </c>
      <c r="X67" s="55">
        <v>93408</v>
      </c>
      <c r="Y67" s="55">
        <v>99886</v>
      </c>
      <c r="Z67" s="55">
        <v>102022</v>
      </c>
      <c r="AA67" s="55">
        <v>106010</v>
      </c>
      <c r="AB67" s="55">
        <v>107920</v>
      </c>
    </row>
    <row r="68" spans="2:28" ht="15.75" x14ac:dyDescent="0.3">
      <c r="B68" s="7" t="s">
        <v>148</v>
      </c>
      <c r="C68" s="7" t="s">
        <v>165</v>
      </c>
      <c r="D68" s="55">
        <v>108194</v>
      </c>
      <c r="E68" s="55">
        <v>114038</v>
      </c>
      <c r="F68" s="55">
        <v>117791</v>
      </c>
      <c r="G68" s="55">
        <v>125458</v>
      </c>
      <c r="H68" s="55">
        <v>128233</v>
      </c>
      <c r="I68" s="55">
        <v>132925</v>
      </c>
      <c r="J68" s="55">
        <v>137664</v>
      </c>
      <c r="K68" s="55">
        <v>147583</v>
      </c>
      <c r="L68" s="55">
        <v>153234</v>
      </c>
      <c r="M68" s="55">
        <v>159082</v>
      </c>
      <c r="N68" s="55">
        <v>162250</v>
      </c>
      <c r="O68" s="55">
        <v>165450</v>
      </c>
      <c r="P68" s="55">
        <v>169066</v>
      </c>
      <c r="Q68" s="55">
        <v>173424</v>
      </c>
      <c r="R68" s="55">
        <v>181168</v>
      </c>
      <c r="S68" s="55">
        <v>190241</v>
      </c>
      <c r="T68" s="55">
        <v>206080</v>
      </c>
      <c r="U68" s="55">
        <v>210120</v>
      </c>
      <c r="V68" s="55">
        <v>216700</v>
      </c>
      <c r="W68" s="55">
        <v>220430</v>
      </c>
      <c r="X68" s="55">
        <v>258735</v>
      </c>
      <c r="Y68" s="55">
        <v>269583</v>
      </c>
      <c r="Z68" s="55">
        <v>276281</v>
      </c>
      <c r="AA68" s="55">
        <v>294656</v>
      </c>
      <c r="AB68" s="55">
        <v>299470</v>
      </c>
    </row>
    <row r="69" spans="2:28" ht="15.75" x14ac:dyDescent="0.3">
      <c r="B69" s="7" t="s">
        <v>148</v>
      </c>
      <c r="C69" s="7" t="s">
        <v>166</v>
      </c>
      <c r="D69" s="55">
        <v>6015</v>
      </c>
      <c r="E69" s="55">
        <v>6097</v>
      </c>
      <c r="F69" s="55">
        <v>6269</v>
      </c>
      <c r="G69" s="55">
        <v>6863</v>
      </c>
      <c r="H69" s="55">
        <v>7026</v>
      </c>
      <c r="I69" s="55">
        <v>8167</v>
      </c>
      <c r="J69" s="55">
        <v>8724</v>
      </c>
      <c r="K69" s="55">
        <v>9155</v>
      </c>
      <c r="L69" s="55">
        <v>9490</v>
      </c>
      <c r="M69" s="55">
        <v>9845</v>
      </c>
      <c r="N69" s="55">
        <v>10619</v>
      </c>
      <c r="O69" s="55">
        <v>11128</v>
      </c>
      <c r="P69" s="55">
        <v>11402</v>
      </c>
      <c r="Q69" s="55">
        <v>11541</v>
      </c>
      <c r="R69" s="55">
        <v>11735</v>
      </c>
      <c r="S69" s="55">
        <v>11955</v>
      </c>
      <c r="T69" s="55">
        <v>12167</v>
      </c>
      <c r="U69" s="55">
        <v>12539</v>
      </c>
      <c r="V69" s="55">
        <v>12732</v>
      </c>
      <c r="W69" s="55">
        <v>13767</v>
      </c>
      <c r="X69" s="55">
        <v>13990</v>
      </c>
      <c r="Y69" s="55">
        <v>15260</v>
      </c>
      <c r="Z69" s="55">
        <v>15969</v>
      </c>
      <c r="AA69" s="55">
        <v>17715</v>
      </c>
      <c r="AB69" s="55">
        <v>18281</v>
      </c>
    </row>
    <row r="70" spans="2:28" ht="15.75" x14ac:dyDescent="0.3">
      <c r="B70" s="7" t="s">
        <v>148</v>
      </c>
      <c r="C70" s="7" t="s">
        <v>167</v>
      </c>
      <c r="D70" s="55">
        <v>1396</v>
      </c>
      <c r="E70" s="55">
        <v>1445</v>
      </c>
      <c r="F70" s="55">
        <v>1470</v>
      </c>
      <c r="G70" s="55">
        <v>1534</v>
      </c>
      <c r="H70" s="55">
        <v>1594</v>
      </c>
      <c r="I70" s="55">
        <v>1687</v>
      </c>
      <c r="J70" s="55">
        <v>1775</v>
      </c>
      <c r="K70" s="55">
        <v>1889</v>
      </c>
      <c r="L70" s="55">
        <v>1998</v>
      </c>
      <c r="M70" s="55">
        <v>2108</v>
      </c>
      <c r="N70" s="55">
        <v>2156</v>
      </c>
      <c r="O70" s="55">
        <v>2523</v>
      </c>
      <c r="P70" s="55">
        <v>2561</v>
      </c>
      <c r="Q70" s="55">
        <v>2621</v>
      </c>
      <c r="R70" s="55">
        <v>2631</v>
      </c>
      <c r="S70" s="55">
        <v>2644</v>
      </c>
      <c r="T70" s="55">
        <v>2884</v>
      </c>
      <c r="U70" s="55">
        <v>2919</v>
      </c>
      <c r="V70" s="55">
        <v>3005</v>
      </c>
      <c r="W70" s="55">
        <v>3089</v>
      </c>
      <c r="X70" s="55">
        <v>3168</v>
      </c>
      <c r="Y70" s="55">
        <v>3297</v>
      </c>
      <c r="Z70" s="55">
        <v>3378</v>
      </c>
      <c r="AA70" s="55">
        <v>3365</v>
      </c>
      <c r="AB70" s="55">
        <v>3391</v>
      </c>
    </row>
    <row r="71" spans="2:28" ht="15.75" x14ac:dyDescent="0.3">
      <c r="B71" s="7" t="s">
        <v>148</v>
      </c>
      <c r="C71" s="7" t="s">
        <v>168</v>
      </c>
      <c r="D71" s="55">
        <v>56908</v>
      </c>
      <c r="E71" s="55">
        <v>58770</v>
      </c>
      <c r="F71" s="55">
        <v>62320</v>
      </c>
      <c r="G71" s="55">
        <v>64713</v>
      </c>
      <c r="H71" s="55">
        <v>66639</v>
      </c>
      <c r="I71" s="55">
        <v>71907</v>
      </c>
      <c r="J71" s="55">
        <v>76382</v>
      </c>
      <c r="K71" s="55">
        <v>84655</v>
      </c>
      <c r="L71" s="55">
        <v>94436</v>
      </c>
      <c r="M71" s="55">
        <v>102015</v>
      </c>
      <c r="N71" s="55">
        <v>104651</v>
      </c>
      <c r="O71" s="55">
        <v>107345</v>
      </c>
      <c r="P71" s="55">
        <v>112433</v>
      </c>
      <c r="Q71" s="55">
        <v>115291</v>
      </c>
      <c r="R71" s="55">
        <v>121303</v>
      </c>
      <c r="S71" s="55">
        <v>124207</v>
      </c>
      <c r="T71" s="55">
        <v>123671</v>
      </c>
      <c r="U71" s="55">
        <v>126460</v>
      </c>
      <c r="V71" s="55">
        <v>129598</v>
      </c>
      <c r="W71" s="55">
        <v>132821</v>
      </c>
      <c r="X71" s="55">
        <v>145286</v>
      </c>
      <c r="Y71" s="55">
        <v>150262</v>
      </c>
      <c r="Z71" s="55">
        <v>153542</v>
      </c>
      <c r="AA71" s="55">
        <v>157461</v>
      </c>
      <c r="AB71" s="55">
        <v>161549</v>
      </c>
    </row>
    <row r="72" spans="2:28" ht="15.75" x14ac:dyDescent="0.3">
      <c r="B72" s="7" t="s">
        <v>148</v>
      </c>
      <c r="C72" s="7" t="s">
        <v>169</v>
      </c>
      <c r="D72" s="55">
        <v>9848</v>
      </c>
      <c r="E72" s="55">
        <v>10310</v>
      </c>
      <c r="F72" s="55">
        <v>10591</v>
      </c>
      <c r="G72" s="55">
        <v>10996</v>
      </c>
      <c r="H72" s="55">
        <v>11248</v>
      </c>
      <c r="I72" s="55">
        <v>12009</v>
      </c>
      <c r="J72" s="55">
        <v>12645</v>
      </c>
      <c r="K72" s="55">
        <v>13528</v>
      </c>
      <c r="L72" s="55">
        <v>14573</v>
      </c>
      <c r="M72" s="55">
        <v>15557</v>
      </c>
      <c r="N72" s="55">
        <v>16010</v>
      </c>
      <c r="O72" s="55">
        <v>18623</v>
      </c>
      <c r="P72" s="55">
        <v>19071</v>
      </c>
      <c r="Q72" s="55">
        <v>19613</v>
      </c>
      <c r="R72" s="55">
        <v>20163</v>
      </c>
      <c r="S72" s="55">
        <v>20611</v>
      </c>
      <c r="T72" s="55">
        <v>22823</v>
      </c>
      <c r="U72" s="55">
        <v>23275</v>
      </c>
      <c r="V72" s="55">
        <v>24111</v>
      </c>
      <c r="W72" s="55">
        <v>24669</v>
      </c>
      <c r="X72" s="55">
        <v>25477</v>
      </c>
      <c r="Y72" s="55">
        <v>26760</v>
      </c>
      <c r="Z72" s="55">
        <v>27723</v>
      </c>
      <c r="AA72" s="55">
        <v>28067</v>
      </c>
      <c r="AB72" s="55">
        <v>28710</v>
      </c>
    </row>
    <row r="73" spans="2:28" ht="15.75" x14ac:dyDescent="0.3">
      <c r="B73" s="7" t="s">
        <v>148</v>
      </c>
      <c r="C73" s="7" t="s">
        <v>170</v>
      </c>
      <c r="D73" s="55">
        <v>3143</v>
      </c>
      <c r="E73" s="55">
        <v>3477</v>
      </c>
      <c r="F73" s="55">
        <v>3606</v>
      </c>
      <c r="G73" s="55">
        <v>3675</v>
      </c>
      <c r="H73" s="55">
        <v>3775</v>
      </c>
      <c r="I73" s="55">
        <v>3986</v>
      </c>
      <c r="J73" s="55">
        <v>4243</v>
      </c>
      <c r="K73" s="55">
        <v>4793</v>
      </c>
      <c r="L73" s="55">
        <v>5136</v>
      </c>
      <c r="M73" s="55">
        <v>5432</v>
      </c>
      <c r="N73" s="55">
        <v>5593</v>
      </c>
      <c r="O73" s="55">
        <v>5924</v>
      </c>
      <c r="P73" s="55">
        <v>6024</v>
      </c>
      <c r="Q73" s="55">
        <v>6917</v>
      </c>
      <c r="R73" s="55">
        <v>7097</v>
      </c>
      <c r="S73" s="55">
        <v>7224</v>
      </c>
      <c r="T73" s="55">
        <v>7375</v>
      </c>
      <c r="U73" s="55">
        <v>7642</v>
      </c>
      <c r="V73" s="55">
        <v>7874</v>
      </c>
      <c r="W73" s="55">
        <v>7945</v>
      </c>
      <c r="X73" s="55">
        <v>8158</v>
      </c>
      <c r="Y73" s="55">
        <v>8309</v>
      </c>
      <c r="Z73" s="55">
        <v>8486</v>
      </c>
      <c r="AA73" s="55">
        <v>8748</v>
      </c>
      <c r="AB73" s="55">
        <v>8862</v>
      </c>
    </row>
    <row r="74" spans="2:28" ht="15.75" x14ac:dyDescent="0.3">
      <c r="B74" s="7" t="s">
        <v>148</v>
      </c>
      <c r="C74" s="7" t="s">
        <v>171</v>
      </c>
      <c r="D74" s="55">
        <v>9509</v>
      </c>
      <c r="E74" s="55">
        <v>10477</v>
      </c>
      <c r="F74" s="55">
        <v>10858</v>
      </c>
      <c r="G74" s="55">
        <v>11255</v>
      </c>
      <c r="H74" s="55">
        <v>11597</v>
      </c>
      <c r="I74" s="55">
        <v>12342</v>
      </c>
      <c r="J74" s="55">
        <v>13124</v>
      </c>
      <c r="K74" s="55">
        <v>14567</v>
      </c>
      <c r="L74" s="55">
        <v>15760</v>
      </c>
      <c r="M74" s="55">
        <v>16711</v>
      </c>
      <c r="N74" s="55">
        <v>17191</v>
      </c>
      <c r="O74" s="55">
        <v>18065</v>
      </c>
      <c r="P74" s="55">
        <v>18397</v>
      </c>
      <c r="Q74" s="55">
        <v>20354</v>
      </c>
      <c r="R74" s="55">
        <v>20923</v>
      </c>
      <c r="S74" s="55">
        <v>21379</v>
      </c>
      <c r="T74" s="55">
        <v>21812</v>
      </c>
      <c r="U74" s="55">
        <v>22265</v>
      </c>
      <c r="V74" s="55">
        <v>22735</v>
      </c>
      <c r="W74" s="55">
        <v>23172</v>
      </c>
      <c r="X74" s="55">
        <v>23726</v>
      </c>
      <c r="Y74" s="55">
        <v>24437</v>
      </c>
      <c r="Z74" s="55">
        <v>24928</v>
      </c>
      <c r="AA74" s="55">
        <v>25980</v>
      </c>
      <c r="AB74" s="55">
        <v>26396</v>
      </c>
    </row>
    <row r="75" spans="2:28" ht="15.75" x14ac:dyDescent="0.3">
      <c r="B75" s="7" t="s">
        <v>148</v>
      </c>
      <c r="C75" s="7" t="s">
        <v>172</v>
      </c>
      <c r="D75" s="55">
        <v>36763</v>
      </c>
      <c r="E75" s="55">
        <v>37813</v>
      </c>
      <c r="F75" s="55">
        <v>39188</v>
      </c>
      <c r="G75" s="55">
        <v>40925</v>
      </c>
      <c r="H75" s="55">
        <v>42070</v>
      </c>
      <c r="I75" s="55">
        <v>44141</v>
      </c>
      <c r="J75" s="55">
        <v>46319</v>
      </c>
      <c r="K75" s="55">
        <v>50471</v>
      </c>
      <c r="L75" s="55">
        <v>52805</v>
      </c>
      <c r="M75" s="55">
        <v>55188</v>
      </c>
      <c r="N75" s="55">
        <v>56750</v>
      </c>
      <c r="O75" s="55">
        <v>57797</v>
      </c>
      <c r="P75" s="55">
        <v>59226</v>
      </c>
      <c r="Q75" s="55">
        <v>60735</v>
      </c>
      <c r="R75" s="55">
        <v>63663</v>
      </c>
      <c r="S75" s="55">
        <v>66575</v>
      </c>
      <c r="T75" s="55">
        <v>72924</v>
      </c>
      <c r="U75" s="55">
        <v>74515</v>
      </c>
      <c r="V75" s="55">
        <v>76382</v>
      </c>
      <c r="W75" s="55">
        <v>75517</v>
      </c>
      <c r="X75" s="55">
        <v>87141</v>
      </c>
      <c r="Y75" s="55">
        <v>93384</v>
      </c>
      <c r="Z75" s="55">
        <v>95409</v>
      </c>
      <c r="AA75" s="55">
        <v>99237</v>
      </c>
      <c r="AB75" s="55">
        <v>101097</v>
      </c>
    </row>
    <row r="76" spans="2:28" ht="15.75" x14ac:dyDescent="0.3">
      <c r="B76" s="7" t="s">
        <v>148</v>
      </c>
      <c r="C76" s="7" t="s">
        <v>173</v>
      </c>
      <c r="D76" s="55">
        <v>4080</v>
      </c>
      <c r="E76" s="55">
        <v>4490</v>
      </c>
      <c r="F76" s="55">
        <v>4681</v>
      </c>
      <c r="G76" s="55">
        <v>4803</v>
      </c>
      <c r="H76" s="55">
        <v>4944</v>
      </c>
      <c r="I76" s="55">
        <v>5314</v>
      </c>
      <c r="J76" s="55">
        <v>5658</v>
      </c>
      <c r="K76" s="55">
        <v>6339</v>
      </c>
      <c r="L76" s="55">
        <v>6797</v>
      </c>
      <c r="M76" s="55">
        <v>7186</v>
      </c>
      <c r="N76" s="55">
        <v>7425</v>
      </c>
      <c r="O76" s="55">
        <v>7813</v>
      </c>
      <c r="P76" s="55">
        <v>7963</v>
      </c>
      <c r="Q76" s="55">
        <v>8902</v>
      </c>
      <c r="R76" s="55">
        <v>9097</v>
      </c>
      <c r="S76" s="55">
        <v>9262</v>
      </c>
      <c r="T76" s="55">
        <v>9446</v>
      </c>
      <c r="U76" s="55">
        <v>9574</v>
      </c>
      <c r="V76" s="55">
        <v>9764</v>
      </c>
      <c r="W76" s="55">
        <v>9829</v>
      </c>
      <c r="X76" s="55">
        <v>10039</v>
      </c>
      <c r="Y76" s="55">
        <v>10281</v>
      </c>
      <c r="Z76" s="55">
        <v>10741</v>
      </c>
      <c r="AA76" s="55">
        <v>11215</v>
      </c>
      <c r="AB76" s="55">
        <v>11362</v>
      </c>
    </row>
    <row r="77" spans="2:28" ht="15.75" x14ac:dyDescent="0.3">
      <c r="B77" s="7" t="s">
        <v>148</v>
      </c>
      <c r="C77" s="7" t="s">
        <v>174</v>
      </c>
      <c r="D77" s="55">
        <v>899</v>
      </c>
      <c r="E77" s="55">
        <v>939</v>
      </c>
      <c r="F77" s="55">
        <v>973</v>
      </c>
      <c r="G77" s="55">
        <v>1022</v>
      </c>
      <c r="H77" s="55">
        <v>1042</v>
      </c>
      <c r="I77" s="55">
        <v>1105</v>
      </c>
      <c r="J77" s="55">
        <v>1149</v>
      </c>
      <c r="K77" s="55">
        <v>1250</v>
      </c>
      <c r="L77" s="55">
        <v>1342</v>
      </c>
      <c r="M77" s="55">
        <v>1422</v>
      </c>
      <c r="N77" s="55">
        <v>1462</v>
      </c>
      <c r="O77" s="55">
        <v>1579</v>
      </c>
      <c r="P77" s="55">
        <v>1623</v>
      </c>
      <c r="Q77" s="55">
        <v>1663</v>
      </c>
      <c r="R77" s="55">
        <v>1719</v>
      </c>
      <c r="S77" s="55">
        <v>1762</v>
      </c>
      <c r="T77" s="55">
        <v>1889</v>
      </c>
      <c r="U77" s="55">
        <v>1924</v>
      </c>
      <c r="V77" s="55">
        <v>1976</v>
      </c>
      <c r="W77" s="55">
        <v>2011</v>
      </c>
      <c r="X77" s="55">
        <v>2163</v>
      </c>
      <c r="Y77" s="55">
        <v>2234</v>
      </c>
      <c r="Z77" s="55">
        <v>2303</v>
      </c>
      <c r="AA77" s="55">
        <v>2371</v>
      </c>
      <c r="AB77" s="55">
        <v>2411</v>
      </c>
    </row>
    <row r="78" spans="2:28" ht="15.75" x14ac:dyDescent="0.3">
      <c r="B78" s="7" t="s">
        <v>148</v>
      </c>
      <c r="C78" s="7" t="s">
        <v>175</v>
      </c>
      <c r="D78" s="55">
        <v>724</v>
      </c>
      <c r="E78" s="55">
        <v>803</v>
      </c>
      <c r="F78" s="55">
        <v>819</v>
      </c>
      <c r="G78" s="55">
        <v>865</v>
      </c>
      <c r="H78" s="55">
        <v>879</v>
      </c>
      <c r="I78" s="55">
        <v>927</v>
      </c>
      <c r="J78" s="55">
        <v>963</v>
      </c>
      <c r="K78" s="55">
        <v>1031</v>
      </c>
      <c r="L78" s="55">
        <v>1092</v>
      </c>
      <c r="M78" s="55">
        <v>1153</v>
      </c>
      <c r="N78" s="55">
        <v>1179</v>
      </c>
      <c r="O78" s="55">
        <v>1308</v>
      </c>
      <c r="P78" s="55">
        <v>1333</v>
      </c>
      <c r="Q78" s="55">
        <v>1363</v>
      </c>
      <c r="R78" s="55">
        <v>1381</v>
      </c>
      <c r="S78" s="55">
        <v>1374</v>
      </c>
      <c r="T78" s="55">
        <v>1456</v>
      </c>
      <c r="U78" s="55">
        <v>1477</v>
      </c>
      <c r="V78" s="55">
        <v>1549</v>
      </c>
      <c r="W78" s="55">
        <v>1604</v>
      </c>
      <c r="X78" s="55">
        <v>1653</v>
      </c>
      <c r="Y78" s="55">
        <v>1716</v>
      </c>
      <c r="Z78" s="55">
        <v>1769</v>
      </c>
      <c r="AA78" s="55">
        <v>1756</v>
      </c>
      <c r="AB78" s="55">
        <v>1789</v>
      </c>
    </row>
    <row r="79" spans="2:28" ht="15.75" x14ac:dyDescent="0.3">
      <c r="B79" s="7" t="s">
        <v>148</v>
      </c>
      <c r="C79" s="7" t="s">
        <v>176</v>
      </c>
      <c r="D79" s="55">
        <v>445</v>
      </c>
      <c r="E79" s="55">
        <v>454</v>
      </c>
      <c r="F79" s="55">
        <v>469</v>
      </c>
      <c r="G79" s="55">
        <v>494</v>
      </c>
      <c r="H79" s="55">
        <v>499</v>
      </c>
      <c r="I79" s="55">
        <v>562</v>
      </c>
      <c r="J79" s="55">
        <v>579</v>
      </c>
      <c r="K79" s="55">
        <v>604</v>
      </c>
      <c r="L79" s="55">
        <v>622</v>
      </c>
      <c r="M79" s="55">
        <v>643</v>
      </c>
      <c r="N79" s="55">
        <v>690</v>
      </c>
      <c r="O79" s="55">
        <v>802</v>
      </c>
      <c r="P79" s="55">
        <v>815</v>
      </c>
      <c r="Q79" s="55">
        <v>839</v>
      </c>
      <c r="R79" s="55">
        <v>852</v>
      </c>
      <c r="S79" s="55">
        <v>866</v>
      </c>
      <c r="T79" s="55">
        <v>883</v>
      </c>
      <c r="U79" s="55">
        <v>941</v>
      </c>
      <c r="V79" s="55">
        <v>946</v>
      </c>
      <c r="W79" s="55">
        <v>978</v>
      </c>
      <c r="X79" s="55">
        <v>995</v>
      </c>
      <c r="Y79" s="55">
        <v>1092</v>
      </c>
      <c r="Z79" s="55">
        <v>1128</v>
      </c>
      <c r="AA79" s="55">
        <v>1182</v>
      </c>
      <c r="AB79" s="55">
        <v>1209</v>
      </c>
    </row>
    <row r="82" spans="2:28" ht="18" customHeight="1" x14ac:dyDescent="0.25">
      <c r="B82" s="12" t="s">
        <v>233</v>
      </c>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2:28" x14ac:dyDescent="0.25">
      <c r="B83" s="58" t="s">
        <v>144</v>
      </c>
    </row>
    <row r="84" spans="2:28" ht="15.75" x14ac:dyDescent="0.3">
      <c r="B84" s="30" t="s">
        <v>145</v>
      </c>
      <c r="C84" s="30" t="s">
        <v>152</v>
      </c>
      <c r="D84" s="13">
        <v>2026</v>
      </c>
      <c r="E84" s="13">
        <v>2027</v>
      </c>
      <c r="F84" s="13">
        <v>2028</v>
      </c>
      <c r="G84" s="13">
        <v>2029</v>
      </c>
      <c r="H84" s="13">
        <v>2030</v>
      </c>
      <c r="I84" s="13">
        <v>2031</v>
      </c>
      <c r="J84" s="13">
        <v>2032</v>
      </c>
      <c r="K84" s="13">
        <v>2033</v>
      </c>
      <c r="L84" s="13">
        <v>2034</v>
      </c>
      <c r="M84" s="13">
        <v>2035</v>
      </c>
      <c r="N84" s="13">
        <v>2036</v>
      </c>
      <c r="O84" s="13">
        <v>2037</v>
      </c>
      <c r="P84" s="13">
        <v>2038</v>
      </c>
      <c r="Q84" s="13">
        <v>2039</v>
      </c>
      <c r="R84" s="13">
        <v>2040</v>
      </c>
      <c r="S84" s="13">
        <v>2041</v>
      </c>
      <c r="T84" s="13">
        <v>2042</v>
      </c>
      <c r="U84" s="13">
        <v>2043</v>
      </c>
      <c r="V84" s="13">
        <v>2044</v>
      </c>
      <c r="W84" s="13">
        <v>2045</v>
      </c>
      <c r="X84" s="13">
        <v>2046</v>
      </c>
      <c r="Y84" s="13">
        <v>2047</v>
      </c>
      <c r="Z84" s="13">
        <v>2048</v>
      </c>
      <c r="AA84" s="13">
        <v>2049</v>
      </c>
      <c r="AB84" s="13">
        <v>2050</v>
      </c>
    </row>
    <row r="85" spans="2:28" ht="15.75" x14ac:dyDescent="0.3">
      <c r="B85" s="7" t="s">
        <v>146</v>
      </c>
      <c r="C85" s="7" t="s">
        <v>153</v>
      </c>
      <c r="D85" s="54">
        <v>138.22</v>
      </c>
      <c r="E85" s="54">
        <v>143.9</v>
      </c>
      <c r="F85" s="54">
        <v>146.85</v>
      </c>
      <c r="G85" s="54">
        <v>151.43</v>
      </c>
      <c r="H85" s="54">
        <v>165.96</v>
      </c>
      <c r="I85" s="54">
        <v>176.43</v>
      </c>
      <c r="J85" s="54">
        <v>186.16</v>
      </c>
      <c r="K85" s="54">
        <v>195.36</v>
      </c>
      <c r="L85" s="54">
        <v>216.34</v>
      </c>
      <c r="M85" s="54">
        <v>225.69</v>
      </c>
      <c r="N85" s="54">
        <v>259.13</v>
      </c>
      <c r="O85" s="54">
        <v>320.92</v>
      </c>
      <c r="P85" s="54">
        <v>340.38</v>
      </c>
      <c r="Q85" s="54">
        <v>396.1</v>
      </c>
      <c r="R85" s="54">
        <v>414.82</v>
      </c>
      <c r="S85" s="54">
        <v>443.66</v>
      </c>
      <c r="T85" s="54">
        <v>482.94</v>
      </c>
      <c r="U85" s="54">
        <v>502</v>
      </c>
      <c r="V85" s="54">
        <v>585.35</v>
      </c>
      <c r="W85" s="54">
        <v>637.41</v>
      </c>
      <c r="X85" s="54">
        <v>647.55999999999995</v>
      </c>
      <c r="Y85" s="54">
        <v>659.97</v>
      </c>
      <c r="Z85" s="54">
        <v>679.8</v>
      </c>
      <c r="AA85" s="54">
        <v>699.45</v>
      </c>
      <c r="AB85" s="54">
        <v>721.92</v>
      </c>
    </row>
    <row r="86" spans="2:28" ht="15.75" x14ac:dyDescent="0.3">
      <c r="B86" s="7" t="s">
        <v>146</v>
      </c>
      <c r="C86" s="7" t="s">
        <v>154</v>
      </c>
      <c r="D86" s="54">
        <v>13.22</v>
      </c>
      <c r="E86" s="54">
        <v>16.32</v>
      </c>
      <c r="F86" s="54">
        <v>16.64</v>
      </c>
      <c r="G86" s="54">
        <v>16.96</v>
      </c>
      <c r="H86" s="54">
        <v>19.38</v>
      </c>
      <c r="I86" s="54">
        <v>21.04</v>
      </c>
      <c r="J86" s="54">
        <v>22.77</v>
      </c>
      <c r="K86" s="54">
        <v>25.54</v>
      </c>
      <c r="L86" s="54">
        <v>27.14</v>
      </c>
      <c r="M86" s="54">
        <v>33.090000000000003</v>
      </c>
      <c r="N86" s="54">
        <v>36.08</v>
      </c>
      <c r="O86" s="54">
        <v>44.89</v>
      </c>
      <c r="P86" s="54">
        <v>48.11</v>
      </c>
      <c r="Q86" s="54">
        <v>53.83</v>
      </c>
      <c r="R86" s="54">
        <v>58.06</v>
      </c>
      <c r="S86" s="54">
        <v>62.96</v>
      </c>
      <c r="T86" s="54">
        <v>67.650000000000006</v>
      </c>
      <c r="U86" s="54">
        <v>72.3</v>
      </c>
      <c r="V86" s="54">
        <v>77.22</v>
      </c>
      <c r="W86" s="54">
        <v>90.79</v>
      </c>
      <c r="X86" s="54">
        <v>96.16</v>
      </c>
      <c r="Y86" s="54">
        <v>99.1</v>
      </c>
      <c r="Z86" s="54">
        <v>104.49</v>
      </c>
      <c r="AA86" s="54">
        <v>107.04</v>
      </c>
      <c r="AB86" s="54">
        <v>111.59</v>
      </c>
    </row>
    <row r="87" spans="2:28" ht="15.75" x14ac:dyDescent="0.3">
      <c r="B87" s="7" t="s">
        <v>146</v>
      </c>
      <c r="C87" s="7" t="s">
        <v>155</v>
      </c>
      <c r="D87" s="54">
        <v>22.03</v>
      </c>
      <c r="E87" s="54">
        <v>22.23</v>
      </c>
      <c r="F87" s="54">
        <v>22.66</v>
      </c>
      <c r="G87" s="54">
        <v>22.96</v>
      </c>
      <c r="H87" s="54">
        <v>34.15</v>
      </c>
      <c r="I87" s="54">
        <v>35.58</v>
      </c>
      <c r="J87" s="54">
        <v>37.04</v>
      </c>
      <c r="K87" s="54">
        <v>45.25</v>
      </c>
      <c r="L87" s="54">
        <v>48.77</v>
      </c>
      <c r="M87" s="54">
        <v>66.88</v>
      </c>
      <c r="N87" s="54">
        <v>74.19</v>
      </c>
      <c r="O87" s="54">
        <v>101.86</v>
      </c>
      <c r="P87" s="54">
        <v>111.83</v>
      </c>
      <c r="Q87" s="54">
        <v>118.66</v>
      </c>
      <c r="R87" s="54">
        <v>123.48</v>
      </c>
      <c r="S87" s="54">
        <v>130.12</v>
      </c>
      <c r="T87" s="54">
        <v>134.09</v>
      </c>
      <c r="U87" s="54">
        <v>143.44</v>
      </c>
      <c r="V87" s="54">
        <v>152.61000000000001</v>
      </c>
      <c r="W87" s="54">
        <v>202.1</v>
      </c>
      <c r="X87" s="54">
        <v>208.44</v>
      </c>
      <c r="Y87" s="54">
        <v>216.69</v>
      </c>
      <c r="Z87" s="54">
        <v>230.2</v>
      </c>
      <c r="AA87" s="54">
        <v>238.46</v>
      </c>
      <c r="AB87" s="54">
        <v>242.99</v>
      </c>
    </row>
    <row r="88" spans="2:28" ht="15.75" x14ac:dyDescent="0.3">
      <c r="B88" s="7" t="s">
        <v>146</v>
      </c>
      <c r="C88" s="7" t="s">
        <v>156</v>
      </c>
      <c r="D88" s="54">
        <v>110.98</v>
      </c>
      <c r="E88" s="54">
        <v>120.33</v>
      </c>
      <c r="F88" s="54">
        <v>123.65</v>
      </c>
      <c r="G88" s="54">
        <v>126.75</v>
      </c>
      <c r="H88" s="54">
        <v>138.37</v>
      </c>
      <c r="I88" s="54">
        <v>144.22999999999999</v>
      </c>
      <c r="J88" s="54">
        <v>150.06</v>
      </c>
      <c r="K88" s="54">
        <v>156.72</v>
      </c>
      <c r="L88" s="54">
        <v>170.52</v>
      </c>
      <c r="M88" s="54">
        <v>180.9</v>
      </c>
      <c r="N88" s="54">
        <v>207.16</v>
      </c>
      <c r="O88" s="54">
        <v>253.57</v>
      </c>
      <c r="P88" s="54">
        <v>266.19</v>
      </c>
      <c r="Q88" s="54">
        <v>311.47000000000003</v>
      </c>
      <c r="R88" s="54">
        <v>327.74</v>
      </c>
      <c r="S88" s="54">
        <v>343.64</v>
      </c>
      <c r="T88" s="54">
        <v>374.34</v>
      </c>
      <c r="U88" s="54">
        <v>389.95</v>
      </c>
      <c r="V88" s="54">
        <v>441.73</v>
      </c>
      <c r="W88" s="54">
        <v>478.61</v>
      </c>
      <c r="X88" s="54">
        <v>484.08</v>
      </c>
      <c r="Y88" s="54">
        <v>493.2</v>
      </c>
      <c r="Z88" s="54">
        <v>510.02</v>
      </c>
      <c r="AA88" s="54">
        <v>523.5</v>
      </c>
      <c r="AB88" s="54">
        <v>540.53</v>
      </c>
    </row>
    <row r="89" spans="2:28" ht="15.75" x14ac:dyDescent="0.3">
      <c r="B89" s="7" t="s">
        <v>146</v>
      </c>
      <c r="C89" s="7" t="s">
        <v>157</v>
      </c>
      <c r="D89" s="54">
        <v>36.68</v>
      </c>
      <c r="E89" s="54">
        <v>40.58</v>
      </c>
      <c r="F89" s="54">
        <v>40.72</v>
      </c>
      <c r="G89" s="54">
        <v>41.37</v>
      </c>
      <c r="H89" s="54">
        <v>41.9</v>
      </c>
      <c r="I89" s="54">
        <v>47.42</v>
      </c>
      <c r="J89" s="54">
        <v>59.49</v>
      </c>
      <c r="K89" s="54">
        <v>65.58</v>
      </c>
      <c r="L89" s="54">
        <v>69.52</v>
      </c>
      <c r="M89" s="54">
        <v>77.92</v>
      </c>
      <c r="N89" s="54">
        <v>85.62</v>
      </c>
      <c r="O89" s="54">
        <v>92.16</v>
      </c>
      <c r="P89" s="54">
        <v>95.67</v>
      </c>
      <c r="Q89" s="54">
        <v>116.25</v>
      </c>
      <c r="R89" s="54">
        <v>127.01</v>
      </c>
      <c r="S89" s="54">
        <v>139.76</v>
      </c>
      <c r="T89" s="54">
        <v>142.41</v>
      </c>
      <c r="U89" s="54">
        <v>153.43</v>
      </c>
      <c r="V89" s="54">
        <v>170.76</v>
      </c>
      <c r="W89" s="54">
        <v>188.37</v>
      </c>
      <c r="X89" s="54">
        <v>210.72</v>
      </c>
      <c r="Y89" s="54">
        <v>216.02</v>
      </c>
      <c r="Z89" s="54">
        <v>221.33</v>
      </c>
      <c r="AA89" s="54">
        <v>228.49</v>
      </c>
      <c r="AB89" s="54">
        <v>234.97</v>
      </c>
    </row>
    <row r="90" spans="2:28" ht="15.75" x14ac:dyDescent="0.3">
      <c r="B90" s="7" t="s">
        <v>146</v>
      </c>
      <c r="C90" s="7" t="s">
        <v>158</v>
      </c>
      <c r="D90" s="54">
        <v>6.41</v>
      </c>
      <c r="E90" s="54">
        <v>6.47</v>
      </c>
      <c r="F90" s="54">
        <v>6.58</v>
      </c>
      <c r="G90" s="54">
        <v>6.71</v>
      </c>
      <c r="H90" s="54">
        <v>8.11</v>
      </c>
      <c r="I90" s="54">
        <v>8.41</v>
      </c>
      <c r="J90" s="54">
        <v>8.7200000000000006</v>
      </c>
      <c r="K90" s="54">
        <v>9.3699999999999992</v>
      </c>
      <c r="L90" s="54">
        <v>9.94</v>
      </c>
      <c r="M90" s="54">
        <v>12.67</v>
      </c>
      <c r="N90" s="54">
        <v>13.71</v>
      </c>
      <c r="O90" s="54">
        <v>18.88</v>
      </c>
      <c r="P90" s="54">
        <v>20.41</v>
      </c>
      <c r="Q90" s="54">
        <v>21.69</v>
      </c>
      <c r="R90" s="54">
        <v>22.68</v>
      </c>
      <c r="S90" s="54">
        <v>24.41</v>
      </c>
      <c r="T90" s="54">
        <v>25.71</v>
      </c>
      <c r="U90" s="54">
        <v>27.32</v>
      </c>
      <c r="V90" s="54">
        <v>30.28</v>
      </c>
      <c r="W90" s="54">
        <v>39.729999999999997</v>
      </c>
      <c r="X90" s="54">
        <v>40.78</v>
      </c>
      <c r="Y90" s="54">
        <v>42.2</v>
      </c>
      <c r="Z90" s="54">
        <v>44.44</v>
      </c>
      <c r="AA90" s="54">
        <v>45.75</v>
      </c>
      <c r="AB90" s="54">
        <v>47.3</v>
      </c>
    </row>
    <row r="91" spans="2:28" ht="15.75" x14ac:dyDescent="0.3">
      <c r="B91" s="7" t="s">
        <v>146</v>
      </c>
      <c r="C91" s="7" t="s">
        <v>159</v>
      </c>
      <c r="D91" s="54">
        <v>162.16</v>
      </c>
      <c r="E91" s="54">
        <v>173.72</v>
      </c>
      <c r="F91" s="54">
        <v>176.9</v>
      </c>
      <c r="G91" s="54">
        <v>180.64</v>
      </c>
      <c r="H91" s="54">
        <v>182.76</v>
      </c>
      <c r="I91" s="54">
        <v>199.18</v>
      </c>
      <c r="J91" s="54">
        <v>259.27999999999997</v>
      </c>
      <c r="K91" s="54">
        <v>276.89</v>
      </c>
      <c r="L91" s="54">
        <v>288</v>
      </c>
      <c r="M91" s="54">
        <v>310.38</v>
      </c>
      <c r="N91" s="54">
        <v>331.06</v>
      </c>
      <c r="O91" s="54">
        <v>373.47</v>
      </c>
      <c r="P91" s="54">
        <v>388.5</v>
      </c>
      <c r="Q91" s="54">
        <v>488.2</v>
      </c>
      <c r="R91" s="54">
        <v>545.47</v>
      </c>
      <c r="S91" s="54">
        <v>577.85</v>
      </c>
      <c r="T91" s="54">
        <v>588.67999999999995</v>
      </c>
      <c r="U91" s="54">
        <v>649.6</v>
      </c>
      <c r="V91" s="54">
        <v>713.67</v>
      </c>
      <c r="W91" s="54">
        <v>784.34</v>
      </c>
      <c r="X91" s="54">
        <v>856.78</v>
      </c>
      <c r="Y91" s="54">
        <v>888.91</v>
      </c>
      <c r="Z91" s="54">
        <v>903.45</v>
      </c>
      <c r="AA91" s="54">
        <v>928.49</v>
      </c>
      <c r="AB91" s="54">
        <v>947.09</v>
      </c>
    </row>
    <row r="92" spans="2:28" ht="15.75" x14ac:dyDescent="0.3">
      <c r="B92" s="7" t="s">
        <v>146</v>
      </c>
      <c r="C92" s="7" t="s">
        <v>160</v>
      </c>
      <c r="D92" s="54">
        <v>66.8</v>
      </c>
      <c r="E92" s="54">
        <v>68.22</v>
      </c>
      <c r="F92" s="54">
        <v>70.94</v>
      </c>
      <c r="G92" s="54">
        <v>72.2</v>
      </c>
      <c r="H92" s="54">
        <v>76.98</v>
      </c>
      <c r="I92" s="54">
        <v>83.03</v>
      </c>
      <c r="J92" s="54">
        <v>96.41</v>
      </c>
      <c r="K92" s="54">
        <v>100.17</v>
      </c>
      <c r="L92" s="54">
        <v>109.2</v>
      </c>
      <c r="M92" s="54">
        <v>115.04</v>
      </c>
      <c r="N92" s="54">
        <v>136.61000000000001</v>
      </c>
      <c r="O92" s="54">
        <v>157.33000000000001</v>
      </c>
      <c r="P92" s="54">
        <v>168.11</v>
      </c>
      <c r="Q92" s="54">
        <v>177.23</v>
      </c>
      <c r="R92" s="54">
        <v>195.57</v>
      </c>
      <c r="S92" s="54">
        <v>239.76</v>
      </c>
      <c r="T92" s="54">
        <v>244.53</v>
      </c>
      <c r="U92" s="54">
        <v>256.06</v>
      </c>
      <c r="V92" s="54">
        <v>290</v>
      </c>
      <c r="W92" s="54">
        <v>332.76</v>
      </c>
      <c r="X92" s="54">
        <v>341.78</v>
      </c>
      <c r="Y92" s="54">
        <v>352.76</v>
      </c>
      <c r="Z92" s="54">
        <v>357.58</v>
      </c>
      <c r="AA92" s="54">
        <v>369.06</v>
      </c>
      <c r="AB92" s="54">
        <v>378.32</v>
      </c>
    </row>
    <row r="93" spans="2:28" ht="15.75" x14ac:dyDescent="0.3">
      <c r="B93" s="7" t="s">
        <v>146</v>
      </c>
      <c r="C93" s="7" t="s">
        <v>161</v>
      </c>
      <c r="D93" s="54">
        <v>120.26</v>
      </c>
      <c r="E93" s="54">
        <v>140.47999999999999</v>
      </c>
      <c r="F93" s="54">
        <v>140.97999999999999</v>
      </c>
      <c r="G93" s="54">
        <v>173.08</v>
      </c>
      <c r="H93" s="54">
        <v>180.22</v>
      </c>
      <c r="I93" s="54">
        <v>201.49</v>
      </c>
      <c r="J93" s="54">
        <v>209.1</v>
      </c>
      <c r="K93" s="54">
        <v>237.14</v>
      </c>
      <c r="L93" s="54">
        <v>278.22000000000003</v>
      </c>
      <c r="M93" s="54">
        <v>310.33999999999997</v>
      </c>
      <c r="N93" s="54">
        <v>342.32</v>
      </c>
      <c r="O93" s="54">
        <v>374.13</v>
      </c>
      <c r="P93" s="54">
        <v>407.47</v>
      </c>
      <c r="Q93" s="54">
        <v>485.27</v>
      </c>
      <c r="R93" s="54">
        <v>553.66999999999996</v>
      </c>
      <c r="S93" s="54">
        <v>610.92999999999995</v>
      </c>
      <c r="T93" s="54">
        <v>685.35</v>
      </c>
      <c r="U93" s="54">
        <v>716.66</v>
      </c>
      <c r="V93" s="54">
        <v>785.51</v>
      </c>
      <c r="W93" s="54">
        <v>866.83</v>
      </c>
      <c r="X93" s="54">
        <v>899.53</v>
      </c>
      <c r="Y93" s="54">
        <v>920.84</v>
      </c>
      <c r="Z93" s="54">
        <v>977.63</v>
      </c>
      <c r="AA93" s="54">
        <v>1020.2</v>
      </c>
      <c r="AB93" s="54">
        <v>1087.58</v>
      </c>
    </row>
    <row r="94" spans="2:28" ht="15.75" x14ac:dyDescent="0.3">
      <c r="B94" s="7" t="s">
        <v>146</v>
      </c>
      <c r="C94" s="7" t="s">
        <v>162</v>
      </c>
      <c r="D94" s="54">
        <v>9.3800000000000008</v>
      </c>
      <c r="E94" s="54">
        <v>9.4700000000000006</v>
      </c>
      <c r="F94" s="54">
        <v>9.59</v>
      </c>
      <c r="G94" s="54">
        <v>9.85</v>
      </c>
      <c r="H94" s="54">
        <v>12.71</v>
      </c>
      <c r="I94" s="54">
        <v>13.23</v>
      </c>
      <c r="J94" s="54">
        <v>13.73</v>
      </c>
      <c r="K94" s="54">
        <v>15.86</v>
      </c>
      <c r="L94" s="54">
        <v>16.78</v>
      </c>
      <c r="M94" s="54">
        <v>20.18</v>
      </c>
      <c r="N94" s="54">
        <v>22.11</v>
      </c>
      <c r="O94" s="54">
        <v>31.28</v>
      </c>
      <c r="P94" s="54">
        <v>33.97</v>
      </c>
      <c r="Q94" s="54">
        <v>35.75</v>
      </c>
      <c r="R94" s="54">
        <v>36.97</v>
      </c>
      <c r="S94" s="54">
        <v>39.71</v>
      </c>
      <c r="T94" s="54">
        <v>41.22</v>
      </c>
      <c r="U94" s="54">
        <v>43.22</v>
      </c>
      <c r="V94" s="54">
        <v>47.02</v>
      </c>
      <c r="W94" s="54">
        <v>62.11</v>
      </c>
      <c r="X94" s="54">
        <v>63.56</v>
      </c>
      <c r="Y94" s="54">
        <v>65.86</v>
      </c>
      <c r="Z94" s="54">
        <v>68.760000000000005</v>
      </c>
      <c r="AA94" s="54">
        <v>72.58</v>
      </c>
      <c r="AB94" s="54">
        <v>74.53</v>
      </c>
    </row>
    <row r="95" spans="2:28" ht="15.75" x14ac:dyDescent="0.3">
      <c r="B95" s="7" t="s">
        <v>146</v>
      </c>
      <c r="C95" s="7" t="s">
        <v>163</v>
      </c>
      <c r="D95" s="54">
        <v>415.58</v>
      </c>
      <c r="E95" s="54">
        <v>460.02</v>
      </c>
      <c r="F95" s="54">
        <v>463.3</v>
      </c>
      <c r="G95" s="54">
        <v>474.08</v>
      </c>
      <c r="H95" s="54">
        <v>491.34</v>
      </c>
      <c r="I95" s="54">
        <v>521</v>
      </c>
      <c r="J95" s="54">
        <v>539.37</v>
      </c>
      <c r="K95" s="54">
        <v>601.34</v>
      </c>
      <c r="L95" s="54">
        <v>663.97</v>
      </c>
      <c r="M95" s="54">
        <v>724.38</v>
      </c>
      <c r="N95" s="54">
        <v>788.77</v>
      </c>
      <c r="O95" s="54">
        <v>861.35</v>
      </c>
      <c r="P95" s="54">
        <v>941.12</v>
      </c>
      <c r="Q95" s="54">
        <v>1138.18</v>
      </c>
      <c r="R95" s="54">
        <v>1215.42</v>
      </c>
      <c r="S95" s="54">
        <v>1384.11</v>
      </c>
      <c r="T95" s="54">
        <v>1540.53</v>
      </c>
      <c r="U95" s="54">
        <v>1623.84</v>
      </c>
      <c r="V95" s="54">
        <v>1826.7</v>
      </c>
      <c r="W95" s="54">
        <v>2000.7</v>
      </c>
      <c r="X95" s="54">
        <v>2061.7800000000002</v>
      </c>
      <c r="Y95" s="54">
        <v>2095.69</v>
      </c>
      <c r="Z95" s="54">
        <v>2231.56</v>
      </c>
      <c r="AA95" s="54">
        <v>2318.96</v>
      </c>
      <c r="AB95" s="54">
        <v>2400.21</v>
      </c>
    </row>
    <row r="96" spans="2:28" ht="15.75" x14ac:dyDescent="0.3">
      <c r="B96" s="7" t="s">
        <v>146</v>
      </c>
      <c r="C96" s="7" t="s">
        <v>164</v>
      </c>
      <c r="D96" s="54">
        <v>152.13</v>
      </c>
      <c r="E96" s="54">
        <v>155.37</v>
      </c>
      <c r="F96" s="54">
        <v>158.77000000000001</v>
      </c>
      <c r="G96" s="54">
        <v>162.11000000000001</v>
      </c>
      <c r="H96" s="54">
        <v>173.88</v>
      </c>
      <c r="I96" s="54">
        <v>191.83</v>
      </c>
      <c r="J96" s="54">
        <v>226.16</v>
      </c>
      <c r="K96" s="54">
        <v>234.85</v>
      </c>
      <c r="L96" s="54">
        <v>255.3</v>
      </c>
      <c r="M96" s="54">
        <v>267.52999999999997</v>
      </c>
      <c r="N96" s="54">
        <v>314.70999999999998</v>
      </c>
      <c r="O96" s="54">
        <v>353.56</v>
      </c>
      <c r="P96" s="54">
        <v>374.01</v>
      </c>
      <c r="Q96" s="54">
        <v>396.15</v>
      </c>
      <c r="R96" s="54">
        <v>437.01</v>
      </c>
      <c r="S96" s="54">
        <v>531.80999999999995</v>
      </c>
      <c r="T96" s="54">
        <v>542.34</v>
      </c>
      <c r="U96" s="54">
        <v>562.61</v>
      </c>
      <c r="V96" s="54">
        <v>632.48</v>
      </c>
      <c r="W96" s="54">
        <v>723.54</v>
      </c>
      <c r="X96" s="54">
        <v>741.78</v>
      </c>
      <c r="Y96" s="54">
        <v>762.34</v>
      </c>
      <c r="Z96" s="54">
        <v>770.86</v>
      </c>
      <c r="AA96" s="54">
        <v>793.01</v>
      </c>
      <c r="AB96" s="54">
        <v>812.08</v>
      </c>
    </row>
    <row r="97" spans="2:28" ht="15.75" x14ac:dyDescent="0.3">
      <c r="B97" s="7" t="s">
        <v>146</v>
      </c>
      <c r="C97" s="7" t="s">
        <v>165</v>
      </c>
      <c r="D97" s="54">
        <v>417.85</v>
      </c>
      <c r="E97" s="54">
        <v>435.77</v>
      </c>
      <c r="F97" s="54">
        <v>450.95</v>
      </c>
      <c r="G97" s="54">
        <v>461.33</v>
      </c>
      <c r="H97" s="54">
        <v>496.69</v>
      </c>
      <c r="I97" s="54">
        <v>535.23</v>
      </c>
      <c r="J97" s="54">
        <v>598.44000000000005</v>
      </c>
      <c r="K97" s="54">
        <v>624.08000000000004</v>
      </c>
      <c r="L97" s="54">
        <v>691.13</v>
      </c>
      <c r="M97" s="54">
        <v>732.83</v>
      </c>
      <c r="N97" s="54">
        <v>833.54</v>
      </c>
      <c r="O97" s="54">
        <v>965.06</v>
      </c>
      <c r="P97" s="54">
        <v>1034.44</v>
      </c>
      <c r="Q97" s="54">
        <v>1143.94</v>
      </c>
      <c r="R97" s="54">
        <v>1228.6400000000001</v>
      </c>
      <c r="S97" s="54">
        <v>1412.08</v>
      </c>
      <c r="T97" s="54">
        <v>1486.25</v>
      </c>
      <c r="U97" s="54">
        <v>1557.76</v>
      </c>
      <c r="V97" s="54">
        <v>1749.59</v>
      </c>
      <c r="W97" s="54">
        <v>1985.99</v>
      </c>
      <c r="X97" s="54">
        <v>2035.6</v>
      </c>
      <c r="Y97" s="54">
        <v>2097.5</v>
      </c>
      <c r="Z97" s="54">
        <v>2144.88</v>
      </c>
      <c r="AA97" s="54">
        <v>2212.31</v>
      </c>
      <c r="AB97" s="54">
        <v>2296.19</v>
      </c>
    </row>
    <row r="98" spans="2:28" ht="15.75" x14ac:dyDescent="0.3">
      <c r="B98" s="7" t="s">
        <v>146</v>
      </c>
      <c r="C98" s="7" t="s">
        <v>166</v>
      </c>
      <c r="D98" s="54">
        <v>28.38</v>
      </c>
      <c r="E98" s="54">
        <v>31.19</v>
      </c>
      <c r="F98" s="54">
        <v>31.24</v>
      </c>
      <c r="G98" s="54">
        <v>32.119999999999997</v>
      </c>
      <c r="H98" s="54">
        <v>32.35</v>
      </c>
      <c r="I98" s="54">
        <v>36.340000000000003</v>
      </c>
      <c r="J98" s="54">
        <v>47.13</v>
      </c>
      <c r="K98" s="54">
        <v>52.07</v>
      </c>
      <c r="L98" s="54">
        <v>53.76</v>
      </c>
      <c r="M98" s="54">
        <v>59.1</v>
      </c>
      <c r="N98" s="54">
        <v>64.150000000000006</v>
      </c>
      <c r="O98" s="54">
        <v>70.28</v>
      </c>
      <c r="P98" s="54">
        <v>72.64</v>
      </c>
      <c r="Q98" s="54">
        <v>86.41</v>
      </c>
      <c r="R98" s="54">
        <v>95.15</v>
      </c>
      <c r="S98" s="54">
        <v>101.65</v>
      </c>
      <c r="T98" s="54">
        <v>103.89</v>
      </c>
      <c r="U98" s="54">
        <v>114.55</v>
      </c>
      <c r="V98" s="54">
        <v>124.05</v>
      </c>
      <c r="W98" s="54">
        <v>138.25</v>
      </c>
      <c r="X98" s="54">
        <v>152.4</v>
      </c>
      <c r="Y98" s="54">
        <v>158.49</v>
      </c>
      <c r="Z98" s="54">
        <v>161.26</v>
      </c>
      <c r="AA98" s="54">
        <v>166.39</v>
      </c>
      <c r="AB98" s="54">
        <v>171.02</v>
      </c>
    </row>
    <row r="99" spans="2:28" ht="15.75" x14ac:dyDescent="0.3">
      <c r="B99" s="7" t="s">
        <v>146</v>
      </c>
      <c r="C99" s="7" t="s">
        <v>167</v>
      </c>
      <c r="D99" s="54">
        <v>6.07</v>
      </c>
      <c r="E99" s="54">
        <v>6.21</v>
      </c>
      <c r="F99" s="54">
        <v>6.23</v>
      </c>
      <c r="G99" s="54">
        <v>6.45</v>
      </c>
      <c r="H99" s="54">
        <v>6.74</v>
      </c>
      <c r="I99" s="54">
        <v>7.07</v>
      </c>
      <c r="J99" s="54">
        <v>7.91</v>
      </c>
      <c r="K99" s="54">
        <v>8.76</v>
      </c>
      <c r="L99" s="54">
        <v>9.34</v>
      </c>
      <c r="M99" s="54">
        <v>10.34</v>
      </c>
      <c r="N99" s="54">
        <v>11.54</v>
      </c>
      <c r="O99" s="54">
        <v>19.100000000000001</v>
      </c>
      <c r="P99" s="54">
        <v>19.690000000000001</v>
      </c>
      <c r="Q99" s="54">
        <v>20.85</v>
      </c>
      <c r="R99" s="54">
        <v>21.65</v>
      </c>
      <c r="S99" s="54">
        <v>22.59</v>
      </c>
      <c r="T99" s="54">
        <v>23.4</v>
      </c>
      <c r="U99" s="54">
        <v>25.74</v>
      </c>
      <c r="V99" s="54">
        <v>30.79</v>
      </c>
      <c r="W99" s="54">
        <v>36.130000000000003</v>
      </c>
      <c r="X99" s="54">
        <v>37.19</v>
      </c>
      <c r="Y99" s="54">
        <v>38.4</v>
      </c>
      <c r="Z99" s="54">
        <v>38.979999999999997</v>
      </c>
      <c r="AA99" s="54">
        <v>40.17</v>
      </c>
      <c r="AB99" s="54">
        <v>40.56</v>
      </c>
    </row>
    <row r="100" spans="2:28" ht="15.75" x14ac:dyDescent="0.3">
      <c r="B100" s="7" t="s">
        <v>146</v>
      </c>
      <c r="C100" s="7" t="s">
        <v>168</v>
      </c>
      <c r="D100" s="54">
        <v>207.88</v>
      </c>
      <c r="E100" s="54">
        <v>228.33</v>
      </c>
      <c r="F100" s="54">
        <v>232.04</v>
      </c>
      <c r="G100" s="54">
        <v>241.12</v>
      </c>
      <c r="H100" s="54">
        <v>248.72</v>
      </c>
      <c r="I100" s="54">
        <v>271.82</v>
      </c>
      <c r="J100" s="54">
        <v>284.48</v>
      </c>
      <c r="K100" s="54">
        <v>327.08999999999997</v>
      </c>
      <c r="L100" s="54">
        <v>351.84</v>
      </c>
      <c r="M100" s="54">
        <v>390.86</v>
      </c>
      <c r="N100" s="54">
        <v>418.5</v>
      </c>
      <c r="O100" s="54">
        <v>446.28</v>
      </c>
      <c r="P100" s="54">
        <v>495.93</v>
      </c>
      <c r="Q100" s="54">
        <v>609.85</v>
      </c>
      <c r="R100" s="54">
        <v>649.94000000000005</v>
      </c>
      <c r="S100" s="54">
        <v>763.56</v>
      </c>
      <c r="T100" s="54">
        <v>853.01</v>
      </c>
      <c r="U100" s="54">
        <v>904.15</v>
      </c>
      <c r="V100" s="54">
        <v>995.35</v>
      </c>
      <c r="W100" s="54">
        <v>1077.94</v>
      </c>
      <c r="X100" s="54">
        <v>1119.68</v>
      </c>
      <c r="Y100" s="54">
        <v>1137.4100000000001</v>
      </c>
      <c r="Z100" s="54">
        <v>1229.6500000000001</v>
      </c>
      <c r="AA100" s="54">
        <v>1281.22</v>
      </c>
      <c r="AB100" s="54">
        <v>1319.76</v>
      </c>
    </row>
    <row r="101" spans="2:28" ht="15.75" x14ac:dyDescent="0.3">
      <c r="B101" s="7" t="s">
        <v>146</v>
      </c>
      <c r="C101" s="7" t="s">
        <v>169</v>
      </c>
      <c r="D101" s="54">
        <v>42.84</v>
      </c>
      <c r="E101" s="54">
        <v>43.75</v>
      </c>
      <c r="F101" s="54">
        <v>44.18</v>
      </c>
      <c r="G101" s="54">
        <v>45.57</v>
      </c>
      <c r="H101" s="54">
        <v>47.27</v>
      </c>
      <c r="I101" s="54">
        <v>49.7</v>
      </c>
      <c r="J101" s="54">
        <v>57.21</v>
      </c>
      <c r="K101" s="54">
        <v>64.48</v>
      </c>
      <c r="L101" s="54">
        <v>69.260000000000005</v>
      </c>
      <c r="M101" s="54">
        <v>76.930000000000007</v>
      </c>
      <c r="N101" s="54">
        <v>86.83</v>
      </c>
      <c r="O101" s="54">
        <v>141.94999999999999</v>
      </c>
      <c r="P101" s="54">
        <v>148.57</v>
      </c>
      <c r="Q101" s="54">
        <v>155.80000000000001</v>
      </c>
      <c r="R101" s="54">
        <v>160.93</v>
      </c>
      <c r="S101" s="54">
        <v>168.77</v>
      </c>
      <c r="T101" s="54">
        <v>176.06</v>
      </c>
      <c r="U101" s="54">
        <v>195.95</v>
      </c>
      <c r="V101" s="54">
        <v>225.88</v>
      </c>
      <c r="W101" s="54">
        <v>264.87</v>
      </c>
      <c r="X101" s="54">
        <v>273.77</v>
      </c>
      <c r="Y101" s="54">
        <v>285.33</v>
      </c>
      <c r="Z101" s="54">
        <v>290.51</v>
      </c>
      <c r="AA101" s="54">
        <v>296.95999999999998</v>
      </c>
      <c r="AB101" s="54">
        <v>302.43</v>
      </c>
    </row>
    <row r="102" spans="2:28" ht="15.75" x14ac:dyDescent="0.3">
      <c r="B102" s="7" t="s">
        <v>146</v>
      </c>
      <c r="C102" s="7" t="s">
        <v>170</v>
      </c>
      <c r="D102" s="54">
        <v>9.4600000000000009</v>
      </c>
      <c r="E102" s="54">
        <v>9.56</v>
      </c>
      <c r="F102" s="54">
        <v>9.61</v>
      </c>
      <c r="G102" s="54">
        <v>9.82</v>
      </c>
      <c r="H102" s="54">
        <v>12.7</v>
      </c>
      <c r="I102" s="54">
        <v>13.23</v>
      </c>
      <c r="J102" s="54">
        <v>13.87</v>
      </c>
      <c r="K102" s="54">
        <v>14.98</v>
      </c>
      <c r="L102" s="54">
        <v>15.91</v>
      </c>
      <c r="M102" s="54">
        <v>20.95</v>
      </c>
      <c r="N102" s="54">
        <v>22.94</v>
      </c>
      <c r="O102" s="54">
        <v>33.200000000000003</v>
      </c>
      <c r="P102" s="54">
        <v>36.1</v>
      </c>
      <c r="Q102" s="54">
        <v>37.6</v>
      </c>
      <c r="R102" s="54">
        <v>40.81</v>
      </c>
      <c r="S102" s="54">
        <v>43.17</v>
      </c>
      <c r="T102" s="54">
        <v>44.87</v>
      </c>
      <c r="U102" s="54">
        <v>48.31</v>
      </c>
      <c r="V102" s="54">
        <v>52.15</v>
      </c>
      <c r="W102" s="54">
        <v>70.11</v>
      </c>
      <c r="X102" s="54">
        <v>73.58</v>
      </c>
      <c r="Y102" s="54">
        <v>76.239999999999995</v>
      </c>
      <c r="Z102" s="54">
        <v>80.099999999999994</v>
      </c>
      <c r="AA102" s="54">
        <v>82.09</v>
      </c>
      <c r="AB102" s="54">
        <v>84.31</v>
      </c>
    </row>
    <row r="103" spans="2:28" ht="15.75" x14ac:dyDescent="0.3">
      <c r="B103" s="7" t="s">
        <v>146</v>
      </c>
      <c r="C103" s="7" t="s">
        <v>171</v>
      </c>
      <c r="D103" s="54">
        <v>31.1</v>
      </c>
      <c r="E103" s="54">
        <v>31.36</v>
      </c>
      <c r="F103" s="54">
        <v>31.78</v>
      </c>
      <c r="G103" s="54">
        <v>32.26</v>
      </c>
      <c r="H103" s="54">
        <v>40.82</v>
      </c>
      <c r="I103" s="54">
        <v>42.55</v>
      </c>
      <c r="J103" s="54">
        <v>45.48</v>
      </c>
      <c r="K103" s="54">
        <v>49.08</v>
      </c>
      <c r="L103" s="54">
        <v>52.35</v>
      </c>
      <c r="M103" s="54">
        <v>63.74</v>
      </c>
      <c r="N103" s="54">
        <v>70.55</v>
      </c>
      <c r="O103" s="54">
        <v>108.15</v>
      </c>
      <c r="P103" s="54">
        <v>117.56</v>
      </c>
      <c r="Q103" s="54">
        <v>122.73</v>
      </c>
      <c r="R103" s="54">
        <v>126.18</v>
      </c>
      <c r="S103" s="54">
        <v>132.37</v>
      </c>
      <c r="T103" s="54">
        <v>136.93</v>
      </c>
      <c r="U103" s="54">
        <v>143.91999999999999</v>
      </c>
      <c r="V103" s="54">
        <v>154.44999999999999</v>
      </c>
      <c r="W103" s="54">
        <v>202.41</v>
      </c>
      <c r="X103" s="54">
        <v>208.88</v>
      </c>
      <c r="Y103" s="54">
        <v>215.32</v>
      </c>
      <c r="Z103" s="54">
        <v>225.83</v>
      </c>
      <c r="AA103" s="54">
        <v>233.22</v>
      </c>
      <c r="AB103" s="54">
        <v>238.97</v>
      </c>
    </row>
    <row r="104" spans="2:28" ht="15.75" x14ac:dyDescent="0.3">
      <c r="B104" s="7" t="s">
        <v>146</v>
      </c>
      <c r="C104" s="7" t="s">
        <v>172</v>
      </c>
      <c r="D104" s="54">
        <v>140.09</v>
      </c>
      <c r="E104" s="54">
        <v>143.24</v>
      </c>
      <c r="F104" s="54">
        <v>147.46</v>
      </c>
      <c r="G104" s="54">
        <v>150.27000000000001</v>
      </c>
      <c r="H104" s="54">
        <v>161.58000000000001</v>
      </c>
      <c r="I104" s="54">
        <v>174.51</v>
      </c>
      <c r="J104" s="54">
        <v>205.09</v>
      </c>
      <c r="K104" s="54">
        <v>212.23</v>
      </c>
      <c r="L104" s="54">
        <v>230.15</v>
      </c>
      <c r="M104" s="54">
        <v>241.4</v>
      </c>
      <c r="N104" s="54">
        <v>283.63</v>
      </c>
      <c r="O104" s="54">
        <v>321.62</v>
      </c>
      <c r="P104" s="54">
        <v>340.1</v>
      </c>
      <c r="Q104" s="54">
        <v>358.07</v>
      </c>
      <c r="R104" s="54">
        <v>397.49</v>
      </c>
      <c r="S104" s="54">
        <v>482.63</v>
      </c>
      <c r="T104" s="54">
        <v>490.17</v>
      </c>
      <c r="U104" s="54">
        <v>511.61</v>
      </c>
      <c r="V104" s="54">
        <v>577.44000000000005</v>
      </c>
      <c r="W104" s="54">
        <v>660.64</v>
      </c>
      <c r="X104" s="54">
        <v>679.37</v>
      </c>
      <c r="Y104" s="54">
        <v>694.43</v>
      </c>
      <c r="Z104" s="54">
        <v>703.01</v>
      </c>
      <c r="AA104" s="54">
        <v>723.88</v>
      </c>
      <c r="AB104" s="54">
        <v>741.51</v>
      </c>
    </row>
    <row r="105" spans="2:28" ht="15.75" x14ac:dyDescent="0.3">
      <c r="B105" s="7" t="s">
        <v>146</v>
      </c>
      <c r="C105" s="7" t="s">
        <v>173</v>
      </c>
      <c r="D105" s="54">
        <v>12.82</v>
      </c>
      <c r="E105" s="54">
        <v>13.02</v>
      </c>
      <c r="F105" s="54">
        <v>13.18</v>
      </c>
      <c r="G105" s="54">
        <v>14.52</v>
      </c>
      <c r="H105" s="54">
        <v>17.88</v>
      </c>
      <c r="I105" s="54">
        <v>18.64</v>
      </c>
      <c r="J105" s="54">
        <v>19.55</v>
      </c>
      <c r="K105" s="54">
        <v>21.65</v>
      </c>
      <c r="L105" s="54">
        <v>24.68</v>
      </c>
      <c r="M105" s="54">
        <v>30.83</v>
      </c>
      <c r="N105" s="54">
        <v>33.380000000000003</v>
      </c>
      <c r="O105" s="54">
        <v>44.83</v>
      </c>
      <c r="P105" s="54">
        <v>49.49</v>
      </c>
      <c r="Q105" s="54">
        <v>51.99</v>
      </c>
      <c r="R105" s="54">
        <v>56.18</v>
      </c>
      <c r="S105" s="54">
        <v>60.3</v>
      </c>
      <c r="T105" s="54">
        <v>62.63</v>
      </c>
      <c r="U105" s="54">
        <v>65.78</v>
      </c>
      <c r="V105" s="54">
        <v>70.459999999999994</v>
      </c>
      <c r="W105" s="54">
        <v>92.78</v>
      </c>
      <c r="X105" s="54">
        <v>95.55</v>
      </c>
      <c r="Y105" s="54">
        <v>98.89</v>
      </c>
      <c r="Z105" s="54">
        <v>104.75</v>
      </c>
      <c r="AA105" s="54">
        <v>107.92</v>
      </c>
      <c r="AB105" s="54">
        <v>110.71</v>
      </c>
    </row>
    <row r="106" spans="2:28" ht="15.75" x14ac:dyDescent="0.3">
      <c r="B106" s="7" t="s">
        <v>146</v>
      </c>
      <c r="C106" s="7" t="s">
        <v>174</v>
      </c>
      <c r="D106" s="54">
        <v>3.56</v>
      </c>
      <c r="E106" s="54">
        <v>3.8</v>
      </c>
      <c r="F106" s="54">
        <v>3.82</v>
      </c>
      <c r="G106" s="54">
        <v>3.86</v>
      </c>
      <c r="H106" s="54">
        <v>4</v>
      </c>
      <c r="I106" s="54">
        <v>4.24</v>
      </c>
      <c r="J106" s="54">
        <v>4.78</v>
      </c>
      <c r="K106" s="54">
        <v>5.2</v>
      </c>
      <c r="L106" s="54">
        <v>5.68</v>
      </c>
      <c r="M106" s="54">
        <v>6.33</v>
      </c>
      <c r="N106" s="54">
        <v>7.25</v>
      </c>
      <c r="O106" s="54">
        <v>9.9</v>
      </c>
      <c r="P106" s="54">
        <v>10.53</v>
      </c>
      <c r="Q106" s="54">
        <v>11.51</v>
      </c>
      <c r="R106" s="54">
        <v>12.49</v>
      </c>
      <c r="S106" s="54">
        <v>13.54</v>
      </c>
      <c r="T106" s="54">
        <v>14.31</v>
      </c>
      <c r="U106" s="54">
        <v>15.71</v>
      </c>
      <c r="V106" s="54">
        <v>18.04</v>
      </c>
      <c r="W106" s="54">
        <v>21.12</v>
      </c>
      <c r="X106" s="54">
        <v>22.13</v>
      </c>
      <c r="Y106" s="54">
        <v>22.81</v>
      </c>
      <c r="Z106" s="54">
        <v>23.43</v>
      </c>
      <c r="AA106" s="54">
        <v>24.2</v>
      </c>
      <c r="AB106" s="54">
        <v>24.87</v>
      </c>
    </row>
    <row r="107" spans="2:28" ht="15.75" x14ac:dyDescent="0.3">
      <c r="B107" s="7" t="s">
        <v>146</v>
      </c>
      <c r="C107" s="7" t="s">
        <v>175</v>
      </c>
      <c r="D107" s="54">
        <v>3.81</v>
      </c>
      <c r="E107" s="54">
        <v>3.96</v>
      </c>
      <c r="F107" s="54">
        <v>4.4400000000000004</v>
      </c>
      <c r="G107" s="54">
        <v>4.74</v>
      </c>
      <c r="H107" s="54">
        <v>5.15</v>
      </c>
      <c r="I107" s="54">
        <v>5.39</v>
      </c>
      <c r="J107" s="54">
        <v>6.63</v>
      </c>
      <c r="K107" s="54">
        <v>7.28</v>
      </c>
      <c r="L107" s="54">
        <v>7.54</v>
      </c>
      <c r="M107" s="54">
        <v>8.7200000000000006</v>
      </c>
      <c r="N107" s="54">
        <v>11.16</v>
      </c>
      <c r="O107" s="54">
        <v>14.64</v>
      </c>
      <c r="P107" s="54">
        <v>15.4</v>
      </c>
      <c r="Q107" s="54">
        <v>16.23</v>
      </c>
      <c r="R107" s="54">
        <v>17.12</v>
      </c>
      <c r="S107" s="54">
        <v>18.8</v>
      </c>
      <c r="T107" s="54">
        <v>19.29</v>
      </c>
      <c r="U107" s="54">
        <v>21.18</v>
      </c>
      <c r="V107" s="54">
        <v>23.42</v>
      </c>
      <c r="W107" s="54">
        <v>27.14</v>
      </c>
      <c r="X107" s="54">
        <v>27.89</v>
      </c>
      <c r="Y107" s="54">
        <v>28.89</v>
      </c>
      <c r="Z107" s="54">
        <v>29.5</v>
      </c>
      <c r="AA107" s="54">
        <v>30.12</v>
      </c>
      <c r="AB107" s="54">
        <v>30.79</v>
      </c>
    </row>
    <row r="108" spans="2:28" ht="15.75" x14ac:dyDescent="0.3">
      <c r="B108" s="7" t="s">
        <v>146</v>
      </c>
      <c r="C108" s="7" t="s">
        <v>176</v>
      </c>
      <c r="D108" s="54">
        <v>1.91</v>
      </c>
      <c r="E108" s="54">
        <v>1.93</v>
      </c>
      <c r="F108" s="54">
        <v>1.93</v>
      </c>
      <c r="G108" s="54">
        <v>1.96</v>
      </c>
      <c r="H108" s="54">
        <v>2.0099999999999998</v>
      </c>
      <c r="I108" s="54">
        <v>2.06</v>
      </c>
      <c r="J108" s="54">
        <v>2.41</v>
      </c>
      <c r="K108" s="54">
        <v>2.62</v>
      </c>
      <c r="L108" s="54">
        <v>2.7</v>
      </c>
      <c r="M108" s="54">
        <v>2.91</v>
      </c>
      <c r="N108" s="54">
        <v>3.09</v>
      </c>
      <c r="O108" s="54">
        <v>3.74</v>
      </c>
      <c r="P108" s="54">
        <v>3.94</v>
      </c>
      <c r="Q108" s="54">
        <v>4.79</v>
      </c>
      <c r="R108" s="54">
        <v>5.38</v>
      </c>
      <c r="S108" s="54">
        <v>5.48</v>
      </c>
      <c r="T108" s="54">
        <v>5.6</v>
      </c>
      <c r="U108" s="54">
        <v>6.17</v>
      </c>
      <c r="V108" s="54">
        <v>6.74</v>
      </c>
      <c r="W108" s="54">
        <v>7.67</v>
      </c>
      <c r="X108" s="54">
        <v>8.4700000000000006</v>
      </c>
      <c r="Y108" s="54">
        <v>8.61</v>
      </c>
      <c r="Z108" s="54">
        <v>8.7200000000000006</v>
      </c>
      <c r="AA108" s="54">
        <v>8.9499999999999993</v>
      </c>
      <c r="AB108" s="54">
        <v>9.09</v>
      </c>
    </row>
    <row r="109" spans="2:28" ht="15.75" x14ac:dyDescent="0.3">
      <c r="B109" s="7" t="s">
        <v>147</v>
      </c>
      <c r="C109" s="7" t="s">
        <v>153</v>
      </c>
      <c r="D109" s="54">
        <v>142.1</v>
      </c>
      <c r="E109" s="54">
        <v>147.91999999999999</v>
      </c>
      <c r="F109" s="54">
        <v>152.19999999999999</v>
      </c>
      <c r="G109" s="54">
        <v>163.84</v>
      </c>
      <c r="H109" s="54">
        <v>159.03</v>
      </c>
      <c r="I109" s="54">
        <v>178.58</v>
      </c>
      <c r="J109" s="54">
        <v>198.75</v>
      </c>
      <c r="K109" s="54">
        <v>239.82</v>
      </c>
      <c r="L109" s="54">
        <v>267.05</v>
      </c>
      <c r="M109" s="54">
        <v>306.8</v>
      </c>
      <c r="N109" s="54">
        <v>352.44</v>
      </c>
      <c r="O109" s="54">
        <v>376.33</v>
      </c>
      <c r="P109" s="54">
        <v>425.31</v>
      </c>
      <c r="Q109" s="54">
        <v>508.64</v>
      </c>
      <c r="R109" s="54">
        <v>553.63</v>
      </c>
      <c r="S109" s="54">
        <v>617.30999999999995</v>
      </c>
      <c r="T109" s="54">
        <v>646.07000000000005</v>
      </c>
      <c r="U109" s="54">
        <v>691</v>
      </c>
      <c r="V109" s="54">
        <v>816.3</v>
      </c>
      <c r="W109" s="54">
        <v>900.34</v>
      </c>
      <c r="X109" s="54">
        <v>988.58</v>
      </c>
      <c r="Y109" s="54">
        <v>1010.46</v>
      </c>
      <c r="Z109" s="54">
        <v>1052.05</v>
      </c>
      <c r="AA109" s="54">
        <v>1072.93</v>
      </c>
      <c r="AB109" s="54">
        <v>1100.7</v>
      </c>
    </row>
    <row r="110" spans="2:28" ht="15.75" x14ac:dyDescent="0.3">
      <c r="B110" s="7" t="s">
        <v>147</v>
      </c>
      <c r="C110" s="7" t="s">
        <v>154</v>
      </c>
      <c r="D110" s="54">
        <v>14.24</v>
      </c>
      <c r="E110" s="54">
        <v>17.07</v>
      </c>
      <c r="F110" s="54">
        <v>18.38</v>
      </c>
      <c r="G110" s="54">
        <v>22.86</v>
      </c>
      <c r="H110" s="54">
        <v>24.93</v>
      </c>
      <c r="I110" s="54">
        <v>28.19</v>
      </c>
      <c r="J110" s="54">
        <v>33.46</v>
      </c>
      <c r="K110" s="54">
        <v>36.83</v>
      </c>
      <c r="L110" s="54">
        <v>42.22</v>
      </c>
      <c r="M110" s="54">
        <v>47.01</v>
      </c>
      <c r="N110" s="54">
        <v>51.01</v>
      </c>
      <c r="O110" s="54">
        <v>55.03</v>
      </c>
      <c r="P110" s="54">
        <v>61.12</v>
      </c>
      <c r="Q110" s="54">
        <v>68.88</v>
      </c>
      <c r="R110" s="54">
        <v>78.650000000000006</v>
      </c>
      <c r="S110" s="54">
        <v>93.51</v>
      </c>
      <c r="T110" s="54">
        <v>97.87</v>
      </c>
      <c r="U110" s="54">
        <v>111.63</v>
      </c>
      <c r="V110" s="54">
        <v>122.09</v>
      </c>
      <c r="W110" s="54">
        <v>142.91</v>
      </c>
      <c r="X110" s="54">
        <v>146.54</v>
      </c>
      <c r="Y110" s="54">
        <v>158.33000000000001</v>
      </c>
      <c r="Z110" s="54">
        <v>164.17</v>
      </c>
      <c r="AA110" s="54">
        <v>167.82</v>
      </c>
      <c r="AB110" s="54">
        <v>175.79</v>
      </c>
    </row>
    <row r="111" spans="2:28" ht="15.75" x14ac:dyDescent="0.3">
      <c r="B111" s="7" t="s">
        <v>147</v>
      </c>
      <c r="C111" s="7" t="s">
        <v>155</v>
      </c>
      <c r="D111" s="54">
        <v>22.01</v>
      </c>
      <c r="E111" s="54">
        <v>35.54</v>
      </c>
      <c r="F111" s="54">
        <v>38.96</v>
      </c>
      <c r="G111" s="54">
        <v>41.04</v>
      </c>
      <c r="H111" s="54">
        <v>44.21</v>
      </c>
      <c r="I111" s="54">
        <v>50.72</v>
      </c>
      <c r="J111" s="54">
        <v>60.91</v>
      </c>
      <c r="K111" s="54">
        <v>68.03</v>
      </c>
      <c r="L111" s="54">
        <v>80.84</v>
      </c>
      <c r="M111" s="54">
        <v>92.62</v>
      </c>
      <c r="N111" s="54">
        <v>106.28</v>
      </c>
      <c r="O111" s="54">
        <v>113.83</v>
      </c>
      <c r="P111" s="54">
        <v>121.32</v>
      </c>
      <c r="Q111" s="54">
        <v>131.72999999999999</v>
      </c>
      <c r="R111" s="54">
        <v>142.26</v>
      </c>
      <c r="S111" s="54">
        <v>159.13999999999999</v>
      </c>
      <c r="T111" s="54">
        <v>167.9</v>
      </c>
      <c r="U111" s="54">
        <v>195.72</v>
      </c>
      <c r="V111" s="54">
        <v>227.11</v>
      </c>
      <c r="W111" s="54">
        <v>279.06</v>
      </c>
      <c r="X111" s="54">
        <v>289.02</v>
      </c>
      <c r="Y111" s="54">
        <v>324.17</v>
      </c>
      <c r="Z111" s="54">
        <v>336.41</v>
      </c>
      <c r="AA111" s="54">
        <v>345.25</v>
      </c>
      <c r="AB111" s="54">
        <v>360.71</v>
      </c>
    </row>
    <row r="112" spans="2:28" ht="15.75" x14ac:dyDescent="0.3">
      <c r="B112" s="7" t="s">
        <v>147</v>
      </c>
      <c r="C112" s="7" t="s">
        <v>156</v>
      </c>
      <c r="D112" s="54">
        <v>114.34</v>
      </c>
      <c r="E112" s="54">
        <v>120.72</v>
      </c>
      <c r="F112" s="54">
        <v>126.05</v>
      </c>
      <c r="G112" s="54">
        <v>140.47</v>
      </c>
      <c r="H112" s="54">
        <v>137.31</v>
      </c>
      <c r="I112" s="54">
        <v>155.91</v>
      </c>
      <c r="J112" s="54">
        <v>176.62</v>
      </c>
      <c r="K112" s="54">
        <v>218.07</v>
      </c>
      <c r="L112" s="54">
        <v>238.61</v>
      </c>
      <c r="M112" s="54">
        <v>285.5</v>
      </c>
      <c r="N112" s="54">
        <v>322.89999999999998</v>
      </c>
      <c r="O112" s="54">
        <v>342.46</v>
      </c>
      <c r="P112" s="54">
        <v>393.25</v>
      </c>
      <c r="Q112" s="54">
        <v>465.22</v>
      </c>
      <c r="R112" s="54">
        <v>518.78</v>
      </c>
      <c r="S112" s="54">
        <v>578.66</v>
      </c>
      <c r="T112" s="54">
        <v>608.20000000000005</v>
      </c>
      <c r="U112" s="54">
        <v>647.14</v>
      </c>
      <c r="V112" s="54">
        <v>748.29</v>
      </c>
      <c r="W112" s="54">
        <v>828.96</v>
      </c>
      <c r="X112" s="54">
        <v>911.2</v>
      </c>
      <c r="Y112" s="54">
        <v>936.68</v>
      </c>
      <c r="Z112" s="54">
        <v>987.89</v>
      </c>
      <c r="AA112" s="54">
        <v>1007.25</v>
      </c>
      <c r="AB112" s="54">
        <v>1041.1400000000001</v>
      </c>
    </row>
    <row r="113" spans="2:28" ht="15.75" x14ac:dyDescent="0.3">
      <c r="B113" s="7" t="s">
        <v>147</v>
      </c>
      <c r="C113" s="7" t="s">
        <v>157</v>
      </c>
      <c r="D113" s="54">
        <v>36.22</v>
      </c>
      <c r="E113" s="54">
        <v>41.1</v>
      </c>
      <c r="F113" s="54">
        <v>41.97</v>
      </c>
      <c r="G113" s="54">
        <v>46.93</v>
      </c>
      <c r="H113" s="54">
        <v>52.01</v>
      </c>
      <c r="I113" s="54">
        <v>55.08</v>
      </c>
      <c r="J113" s="54">
        <v>68.22</v>
      </c>
      <c r="K113" s="54">
        <v>79.67</v>
      </c>
      <c r="L113" s="54">
        <v>130.25</v>
      </c>
      <c r="M113" s="54">
        <v>149.25</v>
      </c>
      <c r="N113" s="54">
        <v>158.13999999999999</v>
      </c>
      <c r="O113" s="54">
        <v>164.68</v>
      </c>
      <c r="P113" s="54">
        <v>173.9</v>
      </c>
      <c r="Q113" s="54">
        <v>196.09</v>
      </c>
      <c r="R113" s="54">
        <v>208.65</v>
      </c>
      <c r="S113" s="54">
        <v>215.68</v>
      </c>
      <c r="T113" s="54">
        <v>223.57</v>
      </c>
      <c r="U113" s="54">
        <v>260.66000000000003</v>
      </c>
      <c r="V113" s="54">
        <v>296.05</v>
      </c>
      <c r="W113" s="54">
        <v>347.69</v>
      </c>
      <c r="X113" s="54">
        <v>358.06</v>
      </c>
      <c r="Y113" s="54">
        <v>381.66</v>
      </c>
      <c r="Z113" s="54">
        <v>391.32</v>
      </c>
      <c r="AA113" s="54">
        <v>429.69</v>
      </c>
      <c r="AB113" s="54">
        <v>445.32</v>
      </c>
    </row>
    <row r="114" spans="2:28" ht="15.75" x14ac:dyDescent="0.3">
      <c r="B114" s="7" t="s">
        <v>147</v>
      </c>
      <c r="C114" s="7" t="s">
        <v>158</v>
      </c>
      <c r="D114" s="54">
        <v>6.54</v>
      </c>
      <c r="E114" s="54">
        <v>8.2200000000000006</v>
      </c>
      <c r="F114" s="54">
        <v>8.4700000000000006</v>
      </c>
      <c r="G114" s="54">
        <v>8.81</v>
      </c>
      <c r="H114" s="54">
        <v>9.56</v>
      </c>
      <c r="I114" s="54">
        <v>10.119999999999999</v>
      </c>
      <c r="J114" s="54">
        <v>11.24</v>
      </c>
      <c r="K114" s="54">
        <v>12.53</v>
      </c>
      <c r="L114" s="54">
        <v>14.45</v>
      </c>
      <c r="M114" s="54">
        <v>16.55</v>
      </c>
      <c r="N114" s="54">
        <v>18.77</v>
      </c>
      <c r="O114" s="54">
        <v>19.66</v>
      </c>
      <c r="P114" s="54">
        <v>21</v>
      </c>
      <c r="Q114" s="54">
        <v>22.73</v>
      </c>
      <c r="R114" s="54">
        <v>24.22</v>
      </c>
      <c r="S114" s="54">
        <v>27.16</v>
      </c>
      <c r="T114" s="54">
        <v>28.53</v>
      </c>
      <c r="U114" s="54">
        <v>33.39</v>
      </c>
      <c r="V114" s="54">
        <v>38.26</v>
      </c>
      <c r="W114" s="54">
        <v>49.76</v>
      </c>
      <c r="X114" s="54">
        <v>52.14</v>
      </c>
      <c r="Y114" s="54">
        <v>56.38</v>
      </c>
      <c r="Z114" s="54">
        <v>57.69</v>
      </c>
      <c r="AA114" s="54">
        <v>59.66</v>
      </c>
      <c r="AB114" s="54">
        <v>61.1</v>
      </c>
    </row>
    <row r="115" spans="2:28" ht="15.75" x14ac:dyDescent="0.3">
      <c r="B115" s="7" t="s">
        <v>147</v>
      </c>
      <c r="C115" s="7" t="s">
        <v>159</v>
      </c>
      <c r="D115" s="54">
        <v>164.39</v>
      </c>
      <c r="E115" s="54">
        <v>183.44</v>
      </c>
      <c r="F115" s="54">
        <v>187</v>
      </c>
      <c r="G115" s="54">
        <v>202.13</v>
      </c>
      <c r="H115" s="54">
        <v>215.95</v>
      </c>
      <c r="I115" s="54">
        <v>228.42</v>
      </c>
      <c r="J115" s="54">
        <v>300.23</v>
      </c>
      <c r="K115" s="54">
        <v>344.99</v>
      </c>
      <c r="L115" s="54">
        <v>468.36</v>
      </c>
      <c r="M115" s="54">
        <v>520.72</v>
      </c>
      <c r="N115" s="54">
        <v>566.34</v>
      </c>
      <c r="O115" s="54">
        <v>598.42999999999995</v>
      </c>
      <c r="P115" s="54">
        <v>636.79999999999995</v>
      </c>
      <c r="Q115" s="54">
        <v>743.98</v>
      </c>
      <c r="R115" s="54">
        <v>794.07</v>
      </c>
      <c r="S115" s="54">
        <v>819.84</v>
      </c>
      <c r="T115" s="54">
        <v>858.07</v>
      </c>
      <c r="U115" s="54">
        <v>1017.25</v>
      </c>
      <c r="V115" s="54">
        <v>1140.3900000000001</v>
      </c>
      <c r="W115" s="54">
        <v>1302.3699999999999</v>
      </c>
      <c r="X115" s="54">
        <v>1344.33</v>
      </c>
      <c r="Y115" s="54">
        <v>1413.26</v>
      </c>
      <c r="Z115" s="54">
        <v>1449.23</v>
      </c>
      <c r="AA115" s="54">
        <v>1556.25</v>
      </c>
      <c r="AB115" s="54">
        <v>1608.92</v>
      </c>
    </row>
    <row r="116" spans="2:28" ht="15.75" x14ac:dyDescent="0.3">
      <c r="B116" s="7" t="s">
        <v>147</v>
      </c>
      <c r="C116" s="7" t="s">
        <v>160</v>
      </c>
      <c r="D116" s="54">
        <v>70.540000000000006</v>
      </c>
      <c r="E116" s="54">
        <v>73.27</v>
      </c>
      <c r="F116" s="54">
        <v>75.03</v>
      </c>
      <c r="G116" s="54">
        <v>78.63</v>
      </c>
      <c r="H116" s="54">
        <v>89.41</v>
      </c>
      <c r="I116" s="54">
        <v>106.35</v>
      </c>
      <c r="J116" s="54">
        <v>123.22</v>
      </c>
      <c r="K116" s="54">
        <v>131.33000000000001</v>
      </c>
      <c r="L116" s="54">
        <v>151.30000000000001</v>
      </c>
      <c r="M116" s="54">
        <v>168.76</v>
      </c>
      <c r="N116" s="54">
        <v>214.96</v>
      </c>
      <c r="O116" s="54">
        <v>247.25</v>
      </c>
      <c r="P116" s="54">
        <v>264.95</v>
      </c>
      <c r="Q116" s="54">
        <v>286.98</v>
      </c>
      <c r="R116" s="54">
        <v>313.82</v>
      </c>
      <c r="S116" s="54">
        <v>375.24</v>
      </c>
      <c r="T116" s="54">
        <v>384.91</v>
      </c>
      <c r="U116" s="54">
        <v>404.78</v>
      </c>
      <c r="V116" s="54">
        <v>423.77</v>
      </c>
      <c r="W116" s="54">
        <v>497.06</v>
      </c>
      <c r="X116" s="54">
        <v>518.54999999999995</v>
      </c>
      <c r="Y116" s="54">
        <v>535</v>
      </c>
      <c r="Z116" s="54">
        <v>552.57000000000005</v>
      </c>
      <c r="AA116" s="54">
        <v>574.96</v>
      </c>
      <c r="AB116" s="54">
        <v>588.63</v>
      </c>
    </row>
    <row r="117" spans="2:28" ht="15.75" x14ac:dyDescent="0.3">
      <c r="B117" s="7" t="s">
        <v>147</v>
      </c>
      <c r="C117" s="7" t="s">
        <v>161</v>
      </c>
      <c r="D117" s="54">
        <v>125.31</v>
      </c>
      <c r="E117" s="54">
        <v>189.05</v>
      </c>
      <c r="F117" s="54">
        <v>253.07</v>
      </c>
      <c r="G117" s="54">
        <v>270.49</v>
      </c>
      <c r="H117" s="54">
        <v>284.77</v>
      </c>
      <c r="I117" s="54">
        <v>319.92</v>
      </c>
      <c r="J117" s="54">
        <v>364.76</v>
      </c>
      <c r="K117" s="54">
        <v>440.61</v>
      </c>
      <c r="L117" s="54">
        <v>469.12</v>
      </c>
      <c r="M117" s="54">
        <v>532.77</v>
      </c>
      <c r="N117" s="54">
        <v>565.75</v>
      </c>
      <c r="O117" s="54">
        <v>605.74</v>
      </c>
      <c r="P117" s="54">
        <v>696.24</v>
      </c>
      <c r="Q117" s="54">
        <v>856.9</v>
      </c>
      <c r="R117" s="54">
        <v>948.66</v>
      </c>
      <c r="S117" s="54">
        <v>1114.68</v>
      </c>
      <c r="T117" s="54">
        <v>1162.01</v>
      </c>
      <c r="U117" s="54">
        <v>1283.8399999999999</v>
      </c>
      <c r="V117" s="54">
        <v>1383.88</v>
      </c>
      <c r="W117" s="54">
        <v>1470.32</v>
      </c>
      <c r="X117" s="54">
        <v>1534.91</v>
      </c>
      <c r="Y117" s="54">
        <v>1713.31</v>
      </c>
      <c r="Z117" s="54">
        <v>1831.45</v>
      </c>
      <c r="AA117" s="54">
        <v>1868.27</v>
      </c>
      <c r="AB117" s="54">
        <v>1983.71</v>
      </c>
    </row>
    <row r="118" spans="2:28" ht="15.75" x14ac:dyDescent="0.3">
      <c r="B118" s="7" t="s">
        <v>147</v>
      </c>
      <c r="C118" s="7" t="s">
        <v>162</v>
      </c>
      <c r="D118" s="54">
        <v>9.11</v>
      </c>
      <c r="E118" s="54">
        <v>11.44</v>
      </c>
      <c r="F118" s="54">
        <v>12.09</v>
      </c>
      <c r="G118" s="54">
        <v>12.53</v>
      </c>
      <c r="H118" s="54">
        <v>13.61</v>
      </c>
      <c r="I118" s="54">
        <v>16.05</v>
      </c>
      <c r="J118" s="54">
        <v>18.47</v>
      </c>
      <c r="K118" s="54">
        <v>19.940000000000001</v>
      </c>
      <c r="L118" s="54">
        <v>23.6</v>
      </c>
      <c r="M118" s="54">
        <v>26.37</v>
      </c>
      <c r="N118" s="54">
        <v>29.79</v>
      </c>
      <c r="O118" s="54">
        <v>32.479999999999997</v>
      </c>
      <c r="P118" s="54">
        <v>35</v>
      </c>
      <c r="Q118" s="54">
        <v>40.25</v>
      </c>
      <c r="R118" s="54">
        <v>42.41</v>
      </c>
      <c r="S118" s="54">
        <v>47.74</v>
      </c>
      <c r="T118" s="54">
        <v>50.12</v>
      </c>
      <c r="U118" s="54">
        <v>58.1</v>
      </c>
      <c r="V118" s="54">
        <v>66.459999999999994</v>
      </c>
      <c r="W118" s="54">
        <v>84.25</v>
      </c>
      <c r="X118" s="54">
        <v>87.27</v>
      </c>
      <c r="Y118" s="54">
        <v>94.49</v>
      </c>
      <c r="Z118" s="54">
        <v>97.66</v>
      </c>
      <c r="AA118" s="54">
        <v>100.92</v>
      </c>
      <c r="AB118" s="54">
        <v>102.99</v>
      </c>
    </row>
    <row r="119" spans="2:28" ht="15.75" x14ac:dyDescent="0.3">
      <c r="B119" s="7" t="s">
        <v>147</v>
      </c>
      <c r="C119" s="7" t="s">
        <v>163</v>
      </c>
      <c r="D119" s="54">
        <v>424.03</v>
      </c>
      <c r="E119" s="54">
        <v>545.64</v>
      </c>
      <c r="F119" s="54">
        <v>626.47</v>
      </c>
      <c r="G119" s="54">
        <v>671.86</v>
      </c>
      <c r="H119" s="54">
        <v>701.35</v>
      </c>
      <c r="I119" s="54">
        <v>753.03</v>
      </c>
      <c r="J119" s="54">
        <v>834.9</v>
      </c>
      <c r="K119" s="54">
        <v>1012.15</v>
      </c>
      <c r="L119" s="54">
        <v>1077.8499999999999</v>
      </c>
      <c r="M119" s="54">
        <v>1212.3</v>
      </c>
      <c r="N119" s="54">
        <v>1275.8800000000001</v>
      </c>
      <c r="O119" s="54">
        <v>1334.34</v>
      </c>
      <c r="P119" s="54">
        <v>1520.75</v>
      </c>
      <c r="Q119" s="54">
        <v>1826.66</v>
      </c>
      <c r="R119" s="54">
        <v>2029.11</v>
      </c>
      <c r="S119" s="54">
        <v>2532.5</v>
      </c>
      <c r="T119" s="54">
        <v>2657.28</v>
      </c>
      <c r="U119" s="54">
        <v>2961.66</v>
      </c>
      <c r="V119" s="54">
        <v>3286.87</v>
      </c>
      <c r="W119" s="54">
        <v>3503.43</v>
      </c>
      <c r="X119" s="54">
        <v>3667.91</v>
      </c>
      <c r="Y119" s="54">
        <v>4015.85</v>
      </c>
      <c r="Z119" s="54">
        <v>4141.2700000000004</v>
      </c>
      <c r="AA119" s="54">
        <v>4208.63</v>
      </c>
      <c r="AB119" s="54">
        <v>4427.58</v>
      </c>
    </row>
    <row r="120" spans="2:28" ht="15.75" x14ac:dyDescent="0.3">
      <c r="B120" s="7" t="s">
        <v>147</v>
      </c>
      <c r="C120" s="7" t="s">
        <v>164</v>
      </c>
      <c r="D120" s="54">
        <v>160.34</v>
      </c>
      <c r="E120" s="54">
        <v>171.93</v>
      </c>
      <c r="F120" s="54">
        <v>176.85</v>
      </c>
      <c r="G120" s="54">
        <v>184.8</v>
      </c>
      <c r="H120" s="54">
        <v>208.7</v>
      </c>
      <c r="I120" s="54">
        <v>247.23</v>
      </c>
      <c r="J120" s="54">
        <v>282.37</v>
      </c>
      <c r="K120" s="54">
        <v>301.70999999999998</v>
      </c>
      <c r="L120" s="54">
        <v>342.89</v>
      </c>
      <c r="M120" s="54">
        <v>381.86</v>
      </c>
      <c r="N120" s="54">
        <v>488.7</v>
      </c>
      <c r="O120" s="54">
        <v>564.05999999999995</v>
      </c>
      <c r="P120" s="54">
        <v>601.37</v>
      </c>
      <c r="Q120" s="54">
        <v>655.95</v>
      </c>
      <c r="R120" s="54">
        <v>722.01</v>
      </c>
      <c r="S120" s="54">
        <v>853.21</v>
      </c>
      <c r="T120" s="54">
        <v>872.14</v>
      </c>
      <c r="U120" s="54">
        <v>916.89</v>
      </c>
      <c r="V120" s="54">
        <v>953.92</v>
      </c>
      <c r="W120" s="54">
        <v>1125.03</v>
      </c>
      <c r="X120" s="54">
        <v>1167.99</v>
      </c>
      <c r="Y120" s="54">
        <v>1213.23</v>
      </c>
      <c r="Z120" s="54">
        <v>1253.1600000000001</v>
      </c>
      <c r="AA120" s="54">
        <v>1294.27</v>
      </c>
      <c r="AB120" s="54">
        <v>1321.69</v>
      </c>
    </row>
    <row r="121" spans="2:28" ht="15.75" x14ac:dyDescent="0.3">
      <c r="B121" s="7" t="s">
        <v>147</v>
      </c>
      <c r="C121" s="7" t="s">
        <v>165</v>
      </c>
      <c r="D121" s="54">
        <v>441.07</v>
      </c>
      <c r="E121" s="54">
        <v>470.53</v>
      </c>
      <c r="F121" s="54">
        <v>490.62</v>
      </c>
      <c r="G121" s="54">
        <v>527.4</v>
      </c>
      <c r="H121" s="54">
        <v>568.4</v>
      </c>
      <c r="I121" s="54">
        <v>682.44</v>
      </c>
      <c r="J121" s="54">
        <v>790.15</v>
      </c>
      <c r="K121" s="54">
        <v>870.64</v>
      </c>
      <c r="L121" s="54">
        <v>994.54</v>
      </c>
      <c r="M121" s="54">
        <v>1163.5</v>
      </c>
      <c r="N121" s="54">
        <v>1408.11</v>
      </c>
      <c r="O121" s="54">
        <v>1618.64</v>
      </c>
      <c r="P121" s="54">
        <v>1752.89</v>
      </c>
      <c r="Q121" s="54">
        <v>1948.68</v>
      </c>
      <c r="R121" s="54">
        <v>2129.6799999999998</v>
      </c>
      <c r="S121" s="54">
        <v>2473.0500000000002</v>
      </c>
      <c r="T121" s="54">
        <v>2546.7199999999998</v>
      </c>
      <c r="U121" s="54">
        <v>2720.81</v>
      </c>
      <c r="V121" s="54">
        <v>2984.86</v>
      </c>
      <c r="W121" s="54">
        <v>3452.11</v>
      </c>
      <c r="X121" s="54">
        <v>3688.79</v>
      </c>
      <c r="Y121" s="54">
        <v>3842.11</v>
      </c>
      <c r="Z121" s="54">
        <v>4000.45</v>
      </c>
      <c r="AA121" s="54">
        <v>4156.8900000000003</v>
      </c>
      <c r="AB121" s="54">
        <v>4287.2299999999996</v>
      </c>
    </row>
    <row r="122" spans="2:28" ht="15.75" x14ac:dyDescent="0.3">
      <c r="B122" s="7" t="s">
        <v>147</v>
      </c>
      <c r="C122" s="7" t="s">
        <v>166</v>
      </c>
      <c r="D122" s="54">
        <v>28.37</v>
      </c>
      <c r="E122" s="54">
        <v>34.28</v>
      </c>
      <c r="F122" s="54">
        <v>34.880000000000003</v>
      </c>
      <c r="G122" s="54">
        <v>39.049999999999997</v>
      </c>
      <c r="H122" s="54">
        <v>42.74</v>
      </c>
      <c r="I122" s="54">
        <v>45.36</v>
      </c>
      <c r="J122" s="54">
        <v>55.69</v>
      </c>
      <c r="K122" s="54">
        <v>65.7</v>
      </c>
      <c r="L122" s="54">
        <v>90.43</v>
      </c>
      <c r="M122" s="54">
        <v>101.59</v>
      </c>
      <c r="N122" s="54">
        <v>110.77</v>
      </c>
      <c r="O122" s="54">
        <v>117.85</v>
      </c>
      <c r="P122" s="54">
        <v>126.04</v>
      </c>
      <c r="Q122" s="54">
        <v>141.79</v>
      </c>
      <c r="R122" s="54">
        <v>151.1</v>
      </c>
      <c r="S122" s="54">
        <v>155.78</v>
      </c>
      <c r="T122" s="54">
        <v>162.88</v>
      </c>
      <c r="U122" s="54">
        <v>197.74</v>
      </c>
      <c r="V122" s="54">
        <v>223.84</v>
      </c>
      <c r="W122" s="54">
        <v>258.60000000000002</v>
      </c>
      <c r="X122" s="54">
        <v>266.33999999999997</v>
      </c>
      <c r="Y122" s="54">
        <v>281.08</v>
      </c>
      <c r="Z122" s="54">
        <v>288.5</v>
      </c>
      <c r="AA122" s="54">
        <v>309.89</v>
      </c>
      <c r="AB122" s="54">
        <v>321.79000000000002</v>
      </c>
    </row>
    <row r="123" spans="2:28" ht="15.75" x14ac:dyDescent="0.3">
      <c r="B123" s="7" t="s">
        <v>147</v>
      </c>
      <c r="C123" s="7" t="s">
        <v>167</v>
      </c>
      <c r="D123" s="54">
        <v>5.84</v>
      </c>
      <c r="E123" s="54">
        <v>6.27</v>
      </c>
      <c r="F123" s="54">
        <v>6.67</v>
      </c>
      <c r="G123" s="54">
        <v>8.15</v>
      </c>
      <c r="H123" s="54">
        <v>8.61</v>
      </c>
      <c r="I123" s="54">
        <v>9.68</v>
      </c>
      <c r="J123" s="54">
        <v>10.31</v>
      </c>
      <c r="K123" s="54">
        <v>10.9</v>
      </c>
      <c r="L123" s="54">
        <v>11.6</v>
      </c>
      <c r="M123" s="54">
        <v>12.17</v>
      </c>
      <c r="N123" s="54">
        <v>13.08</v>
      </c>
      <c r="O123" s="54">
        <v>13.41</v>
      </c>
      <c r="P123" s="54">
        <v>15.82</v>
      </c>
      <c r="Q123" s="54">
        <v>17.23</v>
      </c>
      <c r="R123" s="54">
        <v>18.510000000000002</v>
      </c>
      <c r="S123" s="54">
        <v>21.16</v>
      </c>
      <c r="T123" s="54">
        <v>23.27</v>
      </c>
      <c r="U123" s="54">
        <v>27.53</v>
      </c>
      <c r="V123" s="54">
        <v>33.86</v>
      </c>
      <c r="W123" s="54">
        <v>45.8</v>
      </c>
      <c r="X123" s="54">
        <v>46.52</v>
      </c>
      <c r="Y123" s="54">
        <v>47.63</v>
      </c>
      <c r="Z123" s="54">
        <v>49.02</v>
      </c>
      <c r="AA123" s="54">
        <v>50.46</v>
      </c>
      <c r="AB123" s="54">
        <v>51.09</v>
      </c>
    </row>
    <row r="124" spans="2:28" ht="15.75" x14ac:dyDescent="0.3">
      <c r="B124" s="7" t="s">
        <v>147</v>
      </c>
      <c r="C124" s="7" t="s">
        <v>168</v>
      </c>
      <c r="D124" s="54">
        <v>212.37</v>
      </c>
      <c r="E124" s="54">
        <v>264.14</v>
      </c>
      <c r="F124" s="54">
        <v>299.23</v>
      </c>
      <c r="G124" s="54">
        <v>321.51</v>
      </c>
      <c r="H124" s="54">
        <v>341.48</v>
      </c>
      <c r="I124" s="54">
        <v>364.38</v>
      </c>
      <c r="J124" s="54">
        <v>393.81</v>
      </c>
      <c r="K124" s="54">
        <v>488.08</v>
      </c>
      <c r="L124" s="54">
        <v>514.47</v>
      </c>
      <c r="M124" s="54">
        <v>578.62</v>
      </c>
      <c r="N124" s="54">
        <v>602.67999999999995</v>
      </c>
      <c r="O124" s="54">
        <v>624.79999999999995</v>
      </c>
      <c r="P124" s="54">
        <v>705.48</v>
      </c>
      <c r="Q124" s="54">
        <v>838.06</v>
      </c>
      <c r="R124" s="54">
        <v>920.92</v>
      </c>
      <c r="S124" s="54">
        <v>1208.52</v>
      </c>
      <c r="T124" s="54">
        <v>1274.8399999999999</v>
      </c>
      <c r="U124" s="54">
        <v>1434.5</v>
      </c>
      <c r="V124" s="54">
        <v>1558.81</v>
      </c>
      <c r="W124" s="54">
        <v>1652.05</v>
      </c>
      <c r="X124" s="54">
        <v>1705.08</v>
      </c>
      <c r="Y124" s="54">
        <v>1848.31</v>
      </c>
      <c r="Z124" s="54">
        <v>1906.93</v>
      </c>
      <c r="AA124" s="54">
        <v>1936.77</v>
      </c>
      <c r="AB124" s="54">
        <v>2022.24</v>
      </c>
    </row>
    <row r="125" spans="2:28" ht="15.75" x14ac:dyDescent="0.3">
      <c r="B125" s="7" t="s">
        <v>147</v>
      </c>
      <c r="C125" s="7" t="s">
        <v>169</v>
      </c>
      <c r="D125" s="54">
        <v>44.92</v>
      </c>
      <c r="E125" s="54">
        <v>48.32</v>
      </c>
      <c r="F125" s="54">
        <v>51.99</v>
      </c>
      <c r="G125" s="54">
        <v>69.48</v>
      </c>
      <c r="H125" s="54">
        <v>73.790000000000006</v>
      </c>
      <c r="I125" s="54">
        <v>81.13</v>
      </c>
      <c r="J125" s="54">
        <v>90.1</v>
      </c>
      <c r="K125" s="54">
        <v>97.2</v>
      </c>
      <c r="L125" s="54">
        <v>105.88</v>
      </c>
      <c r="M125" s="54">
        <v>111.91</v>
      </c>
      <c r="N125" s="54">
        <v>115.85</v>
      </c>
      <c r="O125" s="54">
        <v>120.6</v>
      </c>
      <c r="P125" s="54">
        <v>141.72</v>
      </c>
      <c r="Q125" s="54">
        <v>152.72999999999999</v>
      </c>
      <c r="R125" s="54">
        <v>163.29</v>
      </c>
      <c r="S125" s="54">
        <v>182.24</v>
      </c>
      <c r="T125" s="54">
        <v>188.74</v>
      </c>
      <c r="U125" s="54">
        <v>222.37</v>
      </c>
      <c r="V125" s="54">
        <v>266.64</v>
      </c>
      <c r="W125" s="54">
        <v>359.88</v>
      </c>
      <c r="X125" s="54">
        <v>366.01</v>
      </c>
      <c r="Y125" s="54">
        <v>380.87</v>
      </c>
      <c r="Z125" s="54">
        <v>398.09</v>
      </c>
      <c r="AA125" s="54">
        <v>408.17</v>
      </c>
      <c r="AB125" s="54">
        <v>415.38</v>
      </c>
    </row>
    <row r="126" spans="2:28" ht="15.75" x14ac:dyDescent="0.3">
      <c r="B126" s="7" t="s">
        <v>147</v>
      </c>
      <c r="C126" s="7" t="s">
        <v>170</v>
      </c>
      <c r="D126" s="54">
        <v>9.5299999999999994</v>
      </c>
      <c r="E126" s="54">
        <v>12.75</v>
      </c>
      <c r="F126" s="54">
        <v>13.64</v>
      </c>
      <c r="G126" s="54">
        <v>15.21</v>
      </c>
      <c r="H126" s="54">
        <v>15.97</v>
      </c>
      <c r="I126" s="54">
        <v>18.32</v>
      </c>
      <c r="J126" s="54">
        <v>20.54</v>
      </c>
      <c r="K126" s="54">
        <v>22.05</v>
      </c>
      <c r="L126" s="54">
        <v>24.07</v>
      </c>
      <c r="M126" s="54">
        <v>27.03</v>
      </c>
      <c r="N126" s="54">
        <v>30.31</v>
      </c>
      <c r="O126" s="54">
        <v>31.33</v>
      </c>
      <c r="P126" s="54">
        <v>32.99</v>
      </c>
      <c r="Q126" s="54">
        <v>35.64</v>
      </c>
      <c r="R126" s="54">
        <v>39.340000000000003</v>
      </c>
      <c r="S126" s="54">
        <v>46.11</v>
      </c>
      <c r="T126" s="54">
        <v>48.28</v>
      </c>
      <c r="U126" s="54">
        <v>56.69</v>
      </c>
      <c r="V126" s="54">
        <v>64.94</v>
      </c>
      <c r="W126" s="54">
        <v>84.88</v>
      </c>
      <c r="X126" s="54">
        <v>87.19</v>
      </c>
      <c r="Y126" s="54">
        <v>95.03</v>
      </c>
      <c r="Z126" s="54">
        <v>97.98</v>
      </c>
      <c r="AA126" s="54">
        <v>100.48</v>
      </c>
      <c r="AB126" s="54">
        <v>106.75</v>
      </c>
    </row>
    <row r="127" spans="2:28" ht="15.75" x14ac:dyDescent="0.3">
      <c r="B127" s="7" t="s">
        <v>147</v>
      </c>
      <c r="C127" s="7" t="s">
        <v>171</v>
      </c>
      <c r="D127" s="54">
        <v>32.25</v>
      </c>
      <c r="E127" s="54">
        <v>40.53</v>
      </c>
      <c r="F127" s="54">
        <v>42.66</v>
      </c>
      <c r="G127" s="54">
        <v>45.23</v>
      </c>
      <c r="H127" s="54">
        <v>46.89</v>
      </c>
      <c r="I127" s="54">
        <v>50.24</v>
      </c>
      <c r="J127" s="54">
        <v>55.7</v>
      </c>
      <c r="K127" s="54">
        <v>63.09</v>
      </c>
      <c r="L127" s="54">
        <v>68.930000000000007</v>
      </c>
      <c r="M127" s="54">
        <v>78.680000000000007</v>
      </c>
      <c r="N127" s="54">
        <v>88.09</v>
      </c>
      <c r="O127" s="54">
        <v>92.77</v>
      </c>
      <c r="P127" s="54">
        <v>100.41</v>
      </c>
      <c r="Q127" s="54">
        <v>112.46</v>
      </c>
      <c r="R127" s="54">
        <v>121.68</v>
      </c>
      <c r="S127" s="54">
        <v>140</v>
      </c>
      <c r="T127" s="54">
        <v>146.97</v>
      </c>
      <c r="U127" s="54">
        <v>179.13</v>
      </c>
      <c r="V127" s="54">
        <v>202.42</v>
      </c>
      <c r="W127" s="54">
        <v>255.46</v>
      </c>
      <c r="X127" s="54">
        <v>264.49</v>
      </c>
      <c r="Y127" s="54">
        <v>285.54000000000002</v>
      </c>
      <c r="Z127" s="54">
        <v>296.45</v>
      </c>
      <c r="AA127" s="54">
        <v>303.85000000000002</v>
      </c>
      <c r="AB127" s="54">
        <v>313.37</v>
      </c>
    </row>
    <row r="128" spans="2:28" ht="15.75" x14ac:dyDescent="0.3">
      <c r="B128" s="7" t="s">
        <v>147</v>
      </c>
      <c r="C128" s="7" t="s">
        <v>172</v>
      </c>
      <c r="D128" s="54">
        <v>145.53</v>
      </c>
      <c r="E128" s="54">
        <v>154.25</v>
      </c>
      <c r="F128" s="54">
        <v>157.33000000000001</v>
      </c>
      <c r="G128" s="54">
        <v>161.21</v>
      </c>
      <c r="H128" s="54">
        <v>181.65</v>
      </c>
      <c r="I128" s="54">
        <v>215.75</v>
      </c>
      <c r="J128" s="54">
        <v>248.12</v>
      </c>
      <c r="K128" s="54">
        <v>265.24</v>
      </c>
      <c r="L128" s="54">
        <v>301.57</v>
      </c>
      <c r="M128" s="54">
        <v>334.09</v>
      </c>
      <c r="N128" s="54">
        <v>423.26</v>
      </c>
      <c r="O128" s="54">
        <v>493.88</v>
      </c>
      <c r="P128" s="54">
        <v>525.98</v>
      </c>
      <c r="Q128" s="54">
        <v>570.04</v>
      </c>
      <c r="R128" s="54">
        <v>631.30999999999995</v>
      </c>
      <c r="S128" s="54">
        <v>748.84</v>
      </c>
      <c r="T128" s="54">
        <v>764.19</v>
      </c>
      <c r="U128" s="54">
        <v>806.96</v>
      </c>
      <c r="V128" s="54">
        <v>842.98</v>
      </c>
      <c r="W128" s="54">
        <v>993.29</v>
      </c>
      <c r="X128" s="54">
        <v>1035.1600000000001</v>
      </c>
      <c r="Y128" s="54">
        <v>1069.6600000000001</v>
      </c>
      <c r="Z128" s="54">
        <v>1105.8499999999999</v>
      </c>
      <c r="AA128" s="54">
        <v>1146.8</v>
      </c>
      <c r="AB128" s="54">
        <v>1172.72</v>
      </c>
    </row>
    <row r="129" spans="2:28" ht="15.75" x14ac:dyDescent="0.3">
      <c r="B129" s="7" t="s">
        <v>147</v>
      </c>
      <c r="C129" s="7" t="s">
        <v>173</v>
      </c>
      <c r="D129" s="54">
        <v>12.38</v>
      </c>
      <c r="E129" s="54">
        <v>16.010000000000002</v>
      </c>
      <c r="F129" s="54">
        <v>16.89</v>
      </c>
      <c r="G129" s="54">
        <v>19.03</v>
      </c>
      <c r="H129" s="54">
        <v>20.190000000000001</v>
      </c>
      <c r="I129" s="54">
        <v>23.01</v>
      </c>
      <c r="J129" s="54">
        <v>25.71</v>
      </c>
      <c r="K129" s="54">
        <v>27.67</v>
      </c>
      <c r="L129" s="54">
        <v>32.08</v>
      </c>
      <c r="M129" s="54">
        <v>36.57</v>
      </c>
      <c r="N129" s="54">
        <v>40.42</v>
      </c>
      <c r="O129" s="54">
        <v>43.94</v>
      </c>
      <c r="P129" s="54">
        <v>46.28</v>
      </c>
      <c r="Q129" s="54">
        <v>50.63</v>
      </c>
      <c r="R129" s="54">
        <v>54.33</v>
      </c>
      <c r="S129" s="54">
        <v>61.33</v>
      </c>
      <c r="T129" s="54">
        <v>65.489999999999995</v>
      </c>
      <c r="U129" s="54">
        <v>76.540000000000006</v>
      </c>
      <c r="V129" s="54">
        <v>87.26</v>
      </c>
      <c r="W129" s="54">
        <v>115.44</v>
      </c>
      <c r="X129" s="54">
        <v>119.57</v>
      </c>
      <c r="Y129" s="54">
        <v>129.54</v>
      </c>
      <c r="Z129" s="54">
        <v>133.16999999999999</v>
      </c>
      <c r="AA129" s="54">
        <v>137.62</v>
      </c>
      <c r="AB129" s="54">
        <v>140.51</v>
      </c>
    </row>
    <row r="130" spans="2:28" ht="15.75" x14ac:dyDescent="0.3">
      <c r="B130" s="7" t="s">
        <v>147</v>
      </c>
      <c r="C130" s="7" t="s">
        <v>174</v>
      </c>
      <c r="D130" s="54">
        <v>3.45</v>
      </c>
      <c r="E130" s="54">
        <v>4.0199999999999996</v>
      </c>
      <c r="F130" s="54">
        <v>4.54</v>
      </c>
      <c r="G130" s="54">
        <v>5.34</v>
      </c>
      <c r="H130" s="54">
        <v>5.69</v>
      </c>
      <c r="I130" s="54">
        <v>6.29</v>
      </c>
      <c r="J130" s="54">
        <v>7.66</v>
      </c>
      <c r="K130" s="54">
        <v>8.61</v>
      </c>
      <c r="L130" s="54">
        <v>9.6</v>
      </c>
      <c r="M130" s="54">
        <v>10.52</v>
      </c>
      <c r="N130" s="54">
        <v>11.26</v>
      </c>
      <c r="O130" s="54">
        <v>11.8</v>
      </c>
      <c r="P130" s="54">
        <v>13.71</v>
      </c>
      <c r="Q130" s="54">
        <v>15.5</v>
      </c>
      <c r="R130" s="54">
        <v>16.73</v>
      </c>
      <c r="S130" s="54">
        <v>19.059999999999999</v>
      </c>
      <c r="T130" s="54">
        <v>19.91</v>
      </c>
      <c r="U130" s="54">
        <v>22.57</v>
      </c>
      <c r="V130" s="54">
        <v>25.94</v>
      </c>
      <c r="W130" s="54">
        <v>32.049999999999997</v>
      </c>
      <c r="X130" s="54">
        <v>33.01</v>
      </c>
      <c r="Y130" s="54">
        <v>34.909999999999997</v>
      </c>
      <c r="Z130" s="54">
        <v>36.630000000000003</v>
      </c>
      <c r="AA130" s="54">
        <v>37.49</v>
      </c>
      <c r="AB130" s="54">
        <v>38.92</v>
      </c>
    </row>
    <row r="131" spans="2:28" ht="15.75" x14ac:dyDescent="0.3">
      <c r="B131" s="7" t="s">
        <v>147</v>
      </c>
      <c r="C131" s="7" t="s">
        <v>175</v>
      </c>
      <c r="D131" s="54">
        <v>3.83</v>
      </c>
      <c r="E131" s="54">
        <v>5.79</v>
      </c>
      <c r="F131" s="54">
        <v>6.28</v>
      </c>
      <c r="G131" s="54">
        <v>7.33</v>
      </c>
      <c r="H131" s="54">
        <v>7.69</v>
      </c>
      <c r="I131" s="54">
        <v>8.74</v>
      </c>
      <c r="J131" s="54">
        <v>9.59</v>
      </c>
      <c r="K131" s="54">
        <v>10.43</v>
      </c>
      <c r="L131" s="54">
        <v>11.05</v>
      </c>
      <c r="M131" s="54">
        <v>12.06</v>
      </c>
      <c r="N131" s="54">
        <v>12.58</v>
      </c>
      <c r="O131" s="54">
        <v>13.17</v>
      </c>
      <c r="P131" s="54">
        <v>16.27</v>
      </c>
      <c r="Q131" s="54">
        <v>17.989999999999998</v>
      </c>
      <c r="R131" s="54">
        <v>18.989999999999998</v>
      </c>
      <c r="S131" s="54">
        <v>20.2</v>
      </c>
      <c r="T131" s="54">
        <v>20.9</v>
      </c>
      <c r="U131" s="54">
        <v>25.12</v>
      </c>
      <c r="V131" s="54">
        <v>27.99</v>
      </c>
      <c r="W131" s="54">
        <v>32.65</v>
      </c>
      <c r="X131" s="54">
        <v>33.17</v>
      </c>
      <c r="Y131" s="54">
        <v>34.39</v>
      </c>
      <c r="Z131" s="54">
        <v>37.049999999999997</v>
      </c>
      <c r="AA131" s="54">
        <v>38.43</v>
      </c>
      <c r="AB131" s="54">
        <v>39.159999999999997</v>
      </c>
    </row>
    <row r="132" spans="2:28" ht="15.75" x14ac:dyDescent="0.3">
      <c r="B132" s="7" t="s">
        <v>147</v>
      </c>
      <c r="C132" s="7" t="s">
        <v>176</v>
      </c>
      <c r="D132" s="54">
        <v>1.97</v>
      </c>
      <c r="E132" s="54">
        <v>2.0499999999999998</v>
      </c>
      <c r="F132" s="54">
        <v>2.09</v>
      </c>
      <c r="G132" s="54">
        <v>2.44</v>
      </c>
      <c r="H132" s="54">
        <v>2.62</v>
      </c>
      <c r="I132" s="54">
        <v>2.75</v>
      </c>
      <c r="J132" s="54">
        <v>3.35</v>
      </c>
      <c r="K132" s="54">
        <v>3.85</v>
      </c>
      <c r="L132" s="54">
        <v>4.74</v>
      </c>
      <c r="M132" s="54">
        <v>5.23</v>
      </c>
      <c r="N132" s="54">
        <v>5.84</v>
      </c>
      <c r="O132" s="54">
        <v>5.96</v>
      </c>
      <c r="P132" s="54">
        <v>6.26</v>
      </c>
      <c r="Q132" s="54">
        <v>7.46</v>
      </c>
      <c r="R132" s="54">
        <v>7.98</v>
      </c>
      <c r="S132" s="54">
        <v>8.31</v>
      </c>
      <c r="T132" s="54">
        <v>8.65</v>
      </c>
      <c r="U132" s="54">
        <v>11.26</v>
      </c>
      <c r="V132" s="54">
        <v>12.51</v>
      </c>
      <c r="W132" s="54">
        <v>14.29</v>
      </c>
      <c r="X132" s="54">
        <v>14.76</v>
      </c>
      <c r="Y132" s="54">
        <v>15.38</v>
      </c>
      <c r="Z132" s="54">
        <v>15.66</v>
      </c>
      <c r="AA132" s="54">
        <v>16.829999999999998</v>
      </c>
      <c r="AB132" s="54">
        <v>17.11</v>
      </c>
    </row>
    <row r="133" spans="2:28" ht="15.75" x14ac:dyDescent="0.3">
      <c r="B133" s="7" t="s">
        <v>148</v>
      </c>
      <c r="C133" s="7" t="s">
        <v>153</v>
      </c>
      <c r="D133" s="54">
        <v>189.42</v>
      </c>
      <c r="E133" s="54">
        <v>214.19</v>
      </c>
      <c r="F133" s="54">
        <v>233.33</v>
      </c>
      <c r="G133" s="54">
        <v>254.33</v>
      </c>
      <c r="H133" s="54">
        <v>311.82</v>
      </c>
      <c r="I133" s="54">
        <v>339.79</v>
      </c>
      <c r="J133" s="54">
        <v>366.21</v>
      </c>
      <c r="K133" s="54">
        <v>384.49</v>
      </c>
      <c r="L133" s="54">
        <v>404.74</v>
      </c>
      <c r="M133" s="54">
        <v>425.23</v>
      </c>
      <c r="N133" s="54">
        <v>466.68</v>
      </c>
      <c r="O133" s="54">
        <v>537.01</v>
      </c>
      <c r="P133" s="54">
        <v>646.16</v>
      </c>
      <c r="Q133" s="54">
        <v>740.45</v>
      </c>
      <c r="R133" s="54">
        <v>768.87</v>
      </c>
      <c r="S133" s="54">
        <v>829.29</v>
      </c>
      <c r="T133" s="54">
        <v>870.11</v>
      </c>
      <c r="U133" s="54">
        <v>907.11</v>
      </c>
      <c r="V133" s="54">
        <v>1017.32</v>
      </c>
      <c r="W133" s="54">
        <v>1163.98</v>
      </c>
      <c r="X133" s="54">
        <v>1219.01</v>
      </c>
      <c r="Y133" s="54">
        <v>1224.68</v>
      </c>
      <c r="Z133" s="54">
        <v>1281.68</v>
      </c>
      <c r="AA133" s="54">
        <v>1370.76</v>
      </c>
      <c r="AB133" s="54">
        <v>1404.21</v>
      </c>
    </row>
    <row r="134" spans="2:28" ht="15.75" x14ac:dyDescent="0.3">
      <c r="B134" s="7" t="s">
        <v>148</v>
      </c>
      <c r="C134" s="7" t="s">
        <v>154</v>
      </c>
      <c r="D134" s="54">
        <v>16.11</v>
      </c>
      <c r="E134" s="54">
        <v>20.02</v>
      </c>
      <c r="F134" s="54">
        <v>24.07</v>
      </c>
      <c r="G134" s="54">
        <v>25.6</v>
      </c>
      <c r="H134" s="54">
        <v>29.97</v>
      </c>
      <c r="I134" s="54">
        <v>34.56</v>
      </c>
      <c r="J134" s="54">
        <v>40.79</v>
      </c>
      <c r="K134" s="54">
        <v>47.76</v>
      </c>
      <c r="L134" s="54">
        <v>52.64</v>
      </c>
      <c r="M134" s="54">
        <v>56.9</v>
      </c>
      <c r="N134" s="54">
        <v>61.31</v>
      </c>
      <c r="O134" s="54">
        <v>82.25</v>
      </c>
      <c r="P134" s="54">
        <v>87.26</v>
      </c>
      <c r="Q134" s="54">
        <v>96.91</v>
      </c>
      <c r="R134" s="54">
        <v>108.18</v>
      </c>
      <c r="S134" s="54">
        <v>114.48</v>
      </c>
      <c r="T134" s="54">
        <v>120.64</v>
      </c>
      <c r="U134" s="54">
        <v>127.51</v>
      </c>
      <c r="V134" s="54">
        <v>139.96</v>
      </c>
      <c r="W134" s="54">
        <v>163.19999999999999</v>
      </c>
      <c r="X134" s="54">
        <v>171.37</v>
      </c>
      <c r="Y134" s="54">
        <v>177.55</v>
      </c>
      <c r="Z134" s="54">
        <v>194.9</v>
      </c>
      <c r="AA134" s="54">
        <v>204.55</v>
      </c>
      <c r="AB134" s="54">
        <v>210.07</v>
      </c>
    </row>
    <row r="135" spans="2:28" ht="15.75" x14ac:dyDescent="0.3">
      <c r="B135" s="7" t="s">
        <v>148</v>
      </c>
      <c r="C135" s="7" t="s">
        <v>155</v>
      </c>
      <c r="D135" s="54">
        <v>26.64</v>
      </c>
      <c r="E135" s="54">
        <v>47.18</v>
      </c>
      <c r="F135" s="54">
        <v>52.2</v>
      </c>
      <c r="G135" s="54">
        <v>58.74</v>
      </c>
      <c r="H135" s="54">
        <v>62.63</v>
      </c>
      <c r="I135" s="54">
        <v>73.09</v>
      </c>
      <c r="J135" s="54">
        <v>82.26</v>
      </c>
      <c r="K135" s="54">
        <v>99.33</v>
      </c>
      <c r="L135" s="54">
        <v>109.23</v>
      </c>
      <c r="M135" s="54">
        <v>120.93</v>
      </c>
      <c r="N135" s="54">
        <v>127.38</v>
      </c>
      <c r="O135" s="54">
        <v>197.02</v>
      </c>
      <c r="P135" s="54">
        <v>208.36</v>
      </c>
      <c r="Q135" s="54">
        <v>262.36</v>
      </c>
      <c r="R135" s="54">
        <v>294.77</v>
      </c>
      <c r="S135" s="54">
        <v>304.33</v>
      </c>
      <c r="T135" s="54">
        <v>323.86</v>
      </c>
      <c r="U135" s="54">
        <v>344.78</v>
      </c>
      <c r="V135" s="54">
        <v>376</v>
      </c>
      <c r="W135" s="54">
        <v>469.02</v>
      </c>
      <c r="X135" s="54">
        <v>482.54</v>
      </c>
      <c r="Y135" s="54">
        <v>496.67</v>
      </c>
      <c r="Z135" s="54">
        <v>517.71</v>
      </c>
      <c r="AA135" s="54">
        <v>533.38</v>
      </c>
      <c r="AB135" s="54">
        <v>545.72</v>
      </c>
    </row>
    <row r="136" spans="2:28" ht="15.75" x14ac:dyDescent="0.3">
      <c r="B136" s="7" t="s">
        <v>148</v>
      </c>
      <c r="C136" s="7" t="s">
        <v>156</v>
      </c>
      <c r="D136" s="54">
        <v>160.34</v>
      </c>
      <c r="E136" s="54">
        <v>184.69</v>
      </c>
      <c r="F136" s="54">
        <v>208.69</v>
      </c>
      <c r="G136" s="54">
        <v>227.2</v>
      </c>
      <c r="H136" s="54">
        <v>272.27</v>
      </c>
      <c r="I136" s="54">
        <v>295.45999999999998</v>
      </c>
      <c r="J136" s="54">
        <v>321.95999999999998</v>
      </c>
      <c r="K136" s="54">
        <v>333.47</v>
      </c>
      <c r="L136" s="54">
        <v>346.73</v>
      </c>
      <c r="M136" s="54">
        <v>359.55</v>
      </c>
      <c r="N136" s="54">
        <v>393.17</v>
      </c>
      <c r="O136" s="54">
        <v>453.79</v>
      </c>
      <c r="P136" s="54">
        <v>530.41</v>
      </c>
      <c r="Q136" s="54">
        <v>606.28</v>
      </c>
      <c r="R136" s="54">
        <v>626.78</v>
      </c>
      <c r="S136" s="54">
        <v>672.77</v>
      </c>
      <c r="T136" s="54">
        <v>698</v>
      </c>
      <c r="U136" s="54">
        <v>727.31</v>
      </c>
      <c r="V136" s="54">
        <v>814.86</v>
      </c>
      <c r="W136" s="54">
        <v>945.23</v>
      </c>
      <c r="X136" s="54">
        <v>984.8</v>
      </c>
      <c r="Y136" s="54">
        <v>980.72</v>
      </c>
      <c r="Z136" s="54">
        <v>1038.01</v>
      </c>
      <c r="AA136" s="54">
        <v>1117.32</v>
      </c>
      <c r="AB136" s="54">
        <v>1139.06</v>
      </c>
    </row>
    <row r="137" spans="2:28" ht="15.75" x14ac:dyDescent="0.3">
      <c r="B137" s="7" t="s">
        <v>148</v>
      </c>
      <c r="C137" s="7" t="s">
        <v>157</v>
      </c>
      <c r="D137" s="54">
        <v>38.090000000000003</v>
      </c>
      <c r="E137" s="54">
        <v>39.380000000000003</v>
      </c>
      <c r="F137" s="54">
        <v>46.55</v>
      </c>
      <c r="G137" s="54">
        <v>54.85</v>
      </c>
      <c r="H137" s="54">
        <v>69.099999999999994</v>
      </c>
      <c r="I137" s="54">
        <v>88.58</v>
      </c>
      <c r="J137" s="54">
        <v>112.53</v>
      </c>
      <c r="K137" s="54">
        <v>123</v>
      </c>
      <c r="L137" s="54">
        <v>133.63999999999999</v>
      </c>
      <c r="M137" s="54">
        <v>145.09</v>
      </c>
      <c r="N137" s="54">
        <v>165.7</v>
      </c>
      <c r="O137" s="54">
        <v>181.67</v>
      </c>
      <c r="P137" s="54">
        <v>203.44</v>
      </c>
      <c r="Q137" s="54">
        <v>238.53</v>
      </c>
      <c r="R137" s="54">
        <v>247.51</v>
      </c>
      <c r="S137" s="54">
        <v>273.18</v>
      </c>
      <c r="T137" s="54">
        <v>292.57</v>
      </c>
      <c r="U137" s="54">
        <v>314.55</v>
      </c>
      <c r="V137" s="54">
        <v>351.2</v>
      </c>
      <c r="W137" s="54">
        <v>426.16</v>
      </c>
      <c r="X137" s="54">
        <v>443.33</v>
      </c>
      <c r="Y137" s="54">
        <v>473.75</v>
      </c>
      <c r="Z137" s="54">
        <v>513.67999999999995</v>
      </c>
      <c r="AA137" s="54">
        <v>541.99</v>
      </c>
      <c r="AB137" s="54">
        <v>571.38</v>
      </c>
    </row>
    <row r="138" spans="2:28" ht="15.75" x14ac:dyDescent="0.3">
      <c r="B138" s="7" t="s">
        <v>148</v>
      </c>
      <c r="C138" s="7" t="s">
        <v>158</v>
      </c>
      <c r="D138" s="54">
        <v>6.96</v>
      </c>
      <c r="E138" s="54">
        <v>9.11</v>
      </c>
      <c r="F138" s="54">
        <v>10.4</v>
      </c>
      <c r="G138" s="54">
        <v>11.07</v>
      </c>
      <c r="H138" s="54">
        <v>11.81</v>
      </c>
      <c r="I138" s="54">
        <v>12.73</v>
      </c>
      <c r="J138" s="54">
        <v>13.76</v>
      </c>
      <c r="K138" s="54">
        <v>15.94</v>
      </c>
      <c r="L138" s="54">
        <v>17.170000000000002</v>
      </c>
      <c r="M138" s="54">
        <v>18.95</v>
      </c>
      <c r="N138" s="54">
        <v>20.05</v>
      </c>
      <c r="O138" s="54">
        <v>34.29</v>
      </c>
      <c r="P138" s="54">
        <v>36.08</v>
      </c>
      <c r="Q138" s="54">
        <v>43.2</v>
      </c>
      <c r="R138" s="54">
        <v>48.99</v>
      </c>
      <c r="S138" s="54">
        <v>49.66</v>
      </c>
      <c r="T138" s="54">
        <v>52.45</v>
      </c>
      <c r="U138" s="54">
        <v>56.58</v>
      </c>
      <c r="V138" s="54">
        <v>61.4</v>
      </c>
      <c r="W138" s="54">
        <v>77.56</v>
      </c>
      <c r="X138" s="54">
        <v>80.13</v>
      </c>
      <c r="Y138" s="54">
        <v>81.72</v>
      </c>
      <c r="Z138" s="54">
        <v>84.36</v>
      </c>
      <c r="AA138" s="54">
        <v>87.83</v>
      </c>
      <c r="AB138" s="54">
        <v>89.27</v>
      </c>
    </row>
    <row r="139" spans="2:28" ht="15.75" x14ac:dyDescent="0.3">
      <c r="B139" s="7" t="s">
        <v>148</v>
      </c>
      <c r="C139" s="7" t="s">
        <v>159</v>
      </c>
      <c r="D139" s="54">
        <v>167.39</v>
      </c>
      <c r="E139" s="54">
        <v>172.16</v>
      </c>
      <c r="F139" s="54">
        <v>195.38</v>
      </c>
      <c r="G139" s="54">
        <v>218.9</v>
      </c>
      <c r="H139" s="54">
        <v>269.27999999999997</v>
      </c>
      <c r="I139" s="54">
        <v>329.51</v>
      </c>
      <c r="J139" s="54">
        <v>435.1</v>
      </c>
      <c r="K139" s="54">
        <v>472.52</v>
      </c>
      <c r="L139" s="54">
        <v>506.58</v>
      </c>
      <c r="M139" s="54">
        <v>536.03</v>
      </c>
      <c r="N139" s="54">
        <v>595.35</v>
      </c>
      <c r="O139" s="54">
        <v>659.82</v>
      </c>
      <c r="P139" s="54">
        <v>721.71</v>
      </c>
      <c r="Q139" s="54">
        <v>855.81</v>
      </c>
      <c r="R139" s="54">
        <v>906.57</v>
      </c>
      <c r="S139" s="54">
        <v>984.23</v>
      </c>
      <c r="T139" s="54">
        <v>1042.33</v>
      </c>
      <c r="U139" s="54">
        <v>1137.48</v>
      </c>
      <c r="V139" s="54">
        <v>1278.8800000000001</v>
      </c>
      <c r="W139" s="54">
        <v>1520.88</v>
      </c>
      <c r="X139" s="54">
        <v>1577.52</v>
      </c>
      <c r="Y139" s="54">
        <v>1701.52</v>
      </c>
      <c r="Z139" s="54">
        <v>1810.98</v>
      </c>
      <c r="AA139" s="54">
        <v>1892.23</v>
      </c>
      <c r="AB139" s="54">
        <v>1995.55</v>
      </c>
    </row>
    <row r="140" spans="2:28" ht="15.75" x14ac:dyDescent="0.3">
      <c r="B140" s="7" t="s">
        <v>148</v>
      </c>
      <c r="C140" s="7" t="s">
        <v>160</v>
      </c>
      <c r="D140" s="54">
        <v>78.22</v>
      </c>
      <c r="E140" s="54">
        <v>81.72</v>
      </c>
      <c r="F140" s="54">
        <v>85.73</v>
      </c>
      <c r="G140" s="54">
        <v>92.18</v>
      </c>
      <c r="H140" s="54">
        <v>116.55</v>
      </c>
      <c r="I140" s="54">
        <v>142.22999999999999</v>
      </c>
      <c r="J140" s="54">
        <v>159.5</v>
      </c>
      <c r="K140" s="54">
        <v>176.09</v>
      </c>
      <c r="L140" s="54">
        <v>192.28</v>
      </c>
      <c r="M140" s="54">
        <v>209.35</v>
      </c>
      <c r="N140" s="54">
        <v>244.8</v>
      </c>
      <c r="O140" s="54">
        <v>281.89</v>
      </c>
      <c r="P140" s="54">
        <v>297.39</v>
      </c>
      <c r="Q140" s="54">
        <v>314</v>
      </c>
      <c r="R140" s="54">
        <v>329.99</v>
      </c>
      <c r="S140" s="54">
        <v>372.21</v>
      </c>
      <c r="T140" s="54">
        <v>425.72</v>
      </c>
      <c r="U140" s="54">
        <v>442.64</v>
      </c>
      <c r="V140" s="54">
        <v>488.66</v>
      </c>
      <c r="W140" s="54">
        <v>546.39</v>
      </c>
      <c r="X140" s="54">
        <v>615.04999999999995</v>
      </c>
      <c r="Y140" s="54">
        <v>666.96</v>
      </c>
      <c r="Z140" s="54">
        <v>683.14</v>
      </c>
      <c r="AA140" s="54">
        <v>703.58</v>
      </c>
      <c r="AB140" s="54">
        <v>750.23</v>
      </c>
    </row>
    <row r="141" spans="2:28" ht="15.75" x14ac:dyDescent="0.3">
      <c r="B141" s="7" t="s">
        <v>148</v>
      </c>
      <c r="C141" s="7" t="s">
        <v>161</v>
      </c>
      <c r="D141" s="54">
        <v>200.65</v>
      </c>
      <c r="E141" s="54">
        <v>210.34</v>
      </c>
      <c r="F141" s="54">
        <v>234.45</v>
      </c>
      <c r="G141" s="54">
        <v>261</v>
      </c>
      <c r="H141" s="54">
        <v>297.62</v>
      </c>
      <c r="I141" s="54">
        <v>346.02</v>
      </c>
      <c r="J141" s="54">
        <v>391.2</v>
      </c>
      <c r="K141" s="54">
        <v>568.79999999999995</v>
      </c>
      <c r="L141" s="54">
        <v>677.22</v>
      </c>
      <c r="M141" s="54">
        <v>741.24</v>
      </c>
      <c r="N141" s="54">
        <v>770.65</v>
      </c>
      <c r="O141" s="54">
        <v>866.77</v>
      </c>
      <c r="P141" s="54">
        <v>939.97</v>
      </c>
      <c r="Q141" s="54">
        <v>1030.1199999999999</v>
      </c>
      <c r="R141" s="54">
        <v>1187.52</v>
      </c>
      <c r="S141" s="54">
        <v>1271.3499999999999</v>
      </c>
      <c r="T141" s="54">
        <v>1350.06</v>
      </c>
      <c r="U141" s="54">
        <v>1457.19</v>
      </c>
      <c r="V141" s="54">
        <v>1652.81</v>
      </c>
      <c r="W141" s="54">
        <v>1790.44</v>
      </c>
      <c r="X141" s="54">
        <v>2045.84</v>
      </c>
      <c r="Y141" s="54">
        <v>2219.83</v>
      </c>
      <c r="Z141" s="54">
        <v>2351.7199999999998</v>
      </c>
      <c r="AA141" s="54">
        <v>2413</v>
      </c>
      <c r="AB141" s="54">
        <v>2502.23</v>
      </c>
    </row>
    <row r="142" spans="2:28" ht="15.75" x14ac:dyDescent="0.3">
      <c r="B142" s="7" t="s">
        <v>148</v>
      </c>
      <c r="C142" s="7" t="s">
        <v>162</v>
      </c>
      <c r="D142" s="54">
        <v>10.38</v>
      </c>
      <c r="E142" s="54">
        <v>15.49</v>
      </c>
      <c r="F142" s="54">
        <v>17.760000000000002</v>
      </c>
      <c r="G142" s="54">
        <v>18.940000000000001</v>
      </c>
      <c r="H142" s="54">
        <v>20.190000000000001</v>
      </c>
      <c r="I142" s="54">
        <v>22.6</v>
      </c>
      <c r="J142" s="54">
        <v>25.9</v>
      </c>
      <c r="K142" s="54">
        <v>30.31</v>
      </c>
      <c r="L142" s="54">
        <v>32.32</v>
      </c>
      <c r="M142" s="54">
        <v>35.409999999999997</v>
      </c>
      <c r="N142" s="54">
        <v>37.06</v>
      </c>
      <c r="O142" s="54">
        <v>58.12</v>
      </c>
      <c r="P142" s="54">
        <v>60.7</v>
      </c>
      <c r="Q142" s="54">
        <v>70.41</v>
      </c>
      <c r="R142" s="54">
        <v>77.77</v>
      </c>
      <c r="S142" s="54">
        <v>79.5</v>
      </c>
      <c r="T142" s="54">
        <v>83.98</v>
      </c>
      <c r="U142" s="54">
        <v>90.19</v>
      </c>
      <c r="V142" s="54">
        <v>99.21</v>
      </c>
      <c r="W142" s="54">
        <v>124.43</v>
      </c>
      <c r="X142" s="54">
        <v>127.42</v>
      </c>
      <c r="Y142" s="54">
        <v>129.32</v>
      </c>
      <c r="Z142" s="54">
        <v>134.85</v>
      </c>
      <c r="AA142" s="54">
        <v>140.49</v>
      </c>
      <c r="AB142" s="54">
        <v>143.44999999999999</v>
      </c>
    </row>
    <row r="143" spans="2:28" ht="15.75" x14ac:dyDescent="0.3">
      <c r="B143" s="7" t="s">
        <v>148</v>
      </c>
      <c r="C143" s="7" t="s">
        <v>163</v>
      </c>
      <c r="D143" s="54">
        <v>617.58000000000004</v>
      </c>
      <c r="E143" s="54">
        <v>655.13</v>
      </c>
      <c r="F143" s="54">
        <v>715.34</v>
      </c>
      <c r="G143" s="54">
        <v>770.34</v>
      </c>
      <c r="H143" s="54">
        <v>847.91</v>
      </c>
      <c r="I143" s="54">
        <v>919.84</v>
      </c>
      <c r="J143" s="54">
        <v>1045.7</v>
      </c>
      <c r="K143" s="54">
        <v>1388.53</v>
      </c>
      <c r="L143" s="54">
        <v>1625.17</v>
      </c>
      <c r="M143" s="54">
        <v>1755.49</v>
      </c>
      <c r="N143" s="54">
        <v>1826.46</v>
      </c>
      <c r="O143" s="54">
        <v>2087.84</v>
      </c>
      <c r="P143" s="54">
        <v>2301.7600000000002</v>
      </c>
      <c r="Q143" s="54">
        <v>2509.46</v>
      </c>
      <c r="R143" s="54">
        <v>2797.03</v>
      </c>
      <c r="S143" s="54">
        <v>3010.39</v>
      </c>
      <c r="T143" s="54">
        <v>3154.85</v>
      </c>
      <c r="U143" s="54">
        <v>3379.58</v>
      </c>
      <c r="V143" s="54">
        <v>3784.04</v>
      </c>
      <c r="W143" s="54">
        <v>4111.01</v>
      </c>
      <c r="X143" s="54">
        <v>4519.03</v>
      </c>
      <c r="Y143" s="54">
        <v>4703.47</v>
      </c>
      <c r="Z143" s="54">
        <v>4854.28</v>
      </c>
      <c r="AA143" s="54">
        <v>5026.3599999999997</v>
      </c>
      <c r="AB143" s="54">
        <v>5162.5200000000004</v>
      </c>
    </row>
    <row r="144" spans="2:28" ht="15.75" x14ac:dyDescent="0.3">
      <c r="B144" s="7" t="s">
        <v>148</v>
      </c>
      <c r="C144" s="7" t="s">
        <v>164</v>
      </c>
      <c r="D144" s="54">
        <v>176.62</v>
      </c>
      <c r="E144" s="54">
        <v>184.29</v>
      </c>
      <c r="F144" s="54">
        <v>192.95</v>
      </c>
      <c r="G144" s="54">
        <v>206.49</v>
      </c>
      <c r="H144" s="54">
        <v>258.83</v>
      </c>
      <c r="I144" s="54">
        <v>322.81</v>
      </c>
      <c r="J144" s="54">
        <v>367.07</v>
      </c>
      <c r="K144" s="54">
        <v>409.11</v>
      </c>
      <c r="L144" s="54">
        <v>438.58</v>
      </c>
      <c r="M144" s="54">
        <v>474.44</v>
      </c>
      <c r="N144" s="54">
        <v>563.03</v>
      </c>
      <c r="O144" s="54">
        <v>640.84</v>
      </c>
      <c r="P144" s="54">
        <v>677.67</v>
      </c>
      <c r="Q144" s="54">
        <v>708.02</v>
      </c>
      <c r="R144" s="54">
        <v>752.66</v>
      </c>
      <c r="S144" s="54">
        <v>853.2</v>
      </c>
      <c r="T144" s="54">
        <v>974.29</v>
      </c>
      <c r="U144" s="54">
        <v>1009.73</v>
      </c>
      <c r="V144" s="54">
        <v>1104.97</v>
      </c>
      <c r="W144" s="54">
        <v>1238.8699999999999</v>
      </c>
      <c r="X144" s="54">
        <v>1395.06</v>
      </c>
      <c r="Y144" s="54">
        <v>1503.45</v>
      </c>
      <c r="Z144" s="54">
        <v>1540.85</v>
      </c>
      <c r="AA144" s="54">
        <v>1586.15</v>
      </c>
      <c r="AB144" s="54">
        <v>1694.36</v>
      </c>
    </row>
    <row r="145" spans="2:28" ht="15.75" x14ac:dyDescent="0.3">
      <c r="B145" s="7" t="s">
        <v>148</v>
      </c>
      <c r="C145" s="7" t="s">
        <v>165</v>
      </c>
      <c r="D145" s="54">
        <v>573.07000000000005</v>
      </c>
      <c r="E145" s="54">
        <v>636.75</v>
      </c>
      <c r="F145" s="54">
        <v>687.56</v>
      </c>
      <c r="G145" s="54">
        <v>749.56</v>
      </c>
      <c r="H145" s="54">
        <v>901.89</v>
      </c>
      <c r="I145" s="54">
        <v>1042.45</v>
      </c>
      <c r="J145" s="54">
        <v>1150.0999999999999</v>
      </c>
      <c r="K145" s="54">
        <v>1262.01</v>
      </c>
      <c r="L145" s="54">
        <v>1347.87</v>
      </c>
      <c r="M145" s="54">
        <v>1453.56</v>
      </c>
      <c r="N145" s="54">
        <v>1628.08</v>
      </c>
      <c r="O145" s="54">
        <v>1846.36</v>
      </c>
      <c r="P145" s="54">
        <v>2031.31</v>
      </c>
      <c r="Q145" s="54">
        <v>2212.1999999999998</v>
      </c>
      <c r="R145" s="54">
        <v>2334.46</v>
      </c>
      <c r="S145" s="54">
        <v>2587.44</v>
      </c>
      <c r="T145" s="54">
        <v>2892.8</v>
      </c>
      <c r="U145" s="54">
        <v>3027.69</v>
      </c>
      <c r="V145" s="54">
        <v>3375.63</v>
      </c>
      <c r="W145" s="54">
        <v>3853.82</v>
      </c>
      <c r="X145" s="54">
        <v>4308.38</v>
      </c>
      <c r="Y145" s="54">
        <v>4560.25</v>
      </c>
      <c r="Z145" s="54">
        <v>4726.55</v>
      </c>
      <c r="AA145" s="54">
        <v>4950.38</v>
      </c>
      <c r="AB145" s="54">
        <v>5169.01</v>
      </c>
    </row>
    <row r="146" spans="2:28" ht="15.75" x14ac:dyDescent="0.3">
      <c r="B146" s="7" t="s">
        <v>148</v>
      </c>
      <c r="C146" s="7" t="s">
        <v>166</v>
      </c>
      <c r="D146" s="54">
        <v>29.28</v>
      </c>
      <c r="E146" s="54">
        <v>29.83</v>
      </c>
      <c r="F146" s="54">
        <v>34.729999999999997</v>
      </c>
      <c r="G146" s="54">
        <v>40.14</v>
      </c>
      <c r="H146" s="54">
        <v>52.07</v>
      </c>
      <c r="I146" s="54">
        <v>66.5</v>
      </c>
      <c r="J146" s="54">
        <v>84.63</v>
      </c>
      <c r="K146" s="54">
        <v>91.6</v>
      </c>
      <c r="L146" s="54">
        <v>96.55</v>
      </c>
      <c r="M146" s="54">
        <v>102.58</v>
      </c>
      <c r="N146" s="54">
        <v>115.85</v>
      </c>
      <c r="O146" s="54">
        <v>130.56</v>
      </c>
      <c r="P146" s="54">
        <v>146.33000000000001</v>
      </c>
      <c r="Q146" s="54">
        <v>168.49</v>
      </c>
      <c r="R146" s="54">
        <v>176.31</v>
      </c>
      <c r="S146" s="54">
        <v>189.84</v>
      </c>
      <c r="T146" s="54">
        <v>201.47</v>
      </c>
      <c r="U146" s="54">
        <v>219.22</v>
      </c>
      <c r="V146" s="54">
        <v>248.41</v>
      </c>
      <c r="W146" s="54">
        <v>296.14</v>
      </c>
      <c r="X146" s="54">
        <v>307.20999999999998</v>
      </c>
      <c r="Y146" s="54">
        <v>331.28</v>
      </c>
      <c r="Z146" s="54">
        <v>356.62</v>
      </c>
      <c r="AA146" s="54">
        <v>371.71</v>
      </c>
      <c r="AB146" s="54">
        <v>389.9</v>
      </c>
    </row>
    <row r="147" spans="2:28" ht="15.75" x14ac:dyDescent="0.3">
      <c r="B147" s="7" t="s">
        <v>148</v>
      </c>
      <c r="C147" s="7" t="s">
        <v>167</v>
      </c>
      <c r="D147" s="54">
        <v>6.06</v>
      </c>
      <c r="E147" s="54">
        <v>6.31</v>
      </c>
      <c r="F147" s="54">
        <v>6.56</v>
      </c>
      <c r="G147" s="54">
        <v>7.26</v>
      </c>
      <c r="H147" s="54">
        <v>8.6999999999999993</v>
      </c>
      <c r="I147" s="54">
        <v>9.48</v>
      </c>
      <c r="J147" s="54">
        <v>11.36</v>
      </c>
      <c r="K147" s="54">
        <v>13.4</v>
      </c>
      <c r="L147" s="54">
        <v>14.64</v>
      </c>
      <c r="M147" s="54">
        <v>16.72</v>
      </c>
      <c r="N147" s="54">
        <v>18.329999999999998</v>
      </c>
      <c r="O147" s="54">
        <v>33.42</v>
      </c>
      <c r="P147" s="54">
        <v>34.4</v>
      </c>
      <c r="Q147" s="54">
        <v>35.630000000000003</v>
      </c>
      <c r="R147" s="54">
        <v>37.18</v>
      </c>
      <c r="S147" s="54">
        <v>37.86</v>
      </c>
      <c r="T147" s="54">
        <v>44.51</v>
      </c>
      <c r="U147" s="54">
        <v>45.65</v>
      </c>
      <c r="V147" s="54">
        <v>48.4</v>
      </c>
      <c r="W147" s="54">
        <v>51.88</v>
      </c>
      <c r="X147" s="54">
        <v>53.79</v>
      </c>
      <c r="Y147" s="54">
        <v>56.37</v>
      </c>
      <c r="Z147" s="54">
        <v>58.38</v>
      </c>
      <c r="AA147" s="54">
        <v>58.87</v>
      </c>
      <c r="AB147" s="54">
        <v>59.85</v>
      </c>
    </row>
    <row r="148" spans="2:28" ht="15.75" x14ac:dyDescent="0.3">
      <c r="B148" s="7" t="s">
        <v>148</v>
      </c>
      <c r="C148" s="7" t="s">
        <v>168</v>
      </c>
      <c r="D148" s="54">
        <v>278.2</v>
      </c>
      <c r="E148" s="54">
        <v>291.02999999999997</v>
      </c>
      <c r="F148" s="54">
        <v>314.89999999999998</v>
      </c>
      <c r="G148" s="54">
        <v>334.27</v>
      </c>
      <c r="H148" s="54">
        <v>363.7</v>
      </c>
      <c r="I148" s="54">
        <v>406.45</v>
      </c>
      <c r="J148" s="54">
        <v>489.58</v>
      </c>
      <c r="K148" s="54">
        <v>680.35</v>
      </c>
      <c r="L148" s="54">
        <v>815.35</v>
      </c>
      <c r="M148" s="54">
        <v>889.89</v>
      </c>
      <c r="N148" s="54">
        <v>924.04</v>
      </c>
      <c r="O148" s="54">
        <v>1069.6199999999999</v>
      </c>
      <c r="P148" s="54">
        <v>1150.17</v>
      </c>
      <c r="Q148" s="54">
        <v>1246.02</v>
      </c>
      <c r="R148" s="54">
        <v>1412.03</v>
      </c>
      <c r="S148" s="54">
        <v>1530.11</v>
      </c>
      <c r="T148" s="54">
        <v>1596.03</v>
      </c>
      <c r="U148" s="54">
        <v>1715.27</v>
      </c>
      <c r="V148" s="54">
        <v>1900.89</v>
      </c>
      <c r="W148" s="54">
        <v>2038.4</v>
      </c>
      <c r="X148" s="54">
        <v>2244.94</v>
      </c>
      <c r="Y148" s="54">
        <v>2345.2800000000002</v>
      </c>
      <c r="Z148" s="54">
        <v>2420.69</v>
      </c>
      <c r="AA148" s="54">
        <v>2497.4899999999998</v>
      </c>
      <c r="AB148" s="54">
        <v>2562.9</v>
      </c>
    </row>
    <row r="149" spans="2:28" ht="15.75" x14ac:dyDescent="0.3">
      <c r="B149" s="7" t="s">
        <v>148</v>
      </c>
      <c r="C149" s="7" t="s">
        <v>169</v>
      </c>
      <c r="D149" s="54">
        <v>43.33</v>
      </c>
      <c r="E149" s="54">
        <v>46.74</v>
      </c>
      <c r="F149" s="54">
        <v>49.4</v>
      </c>
      <c r="G149" s="54">
        <v>52.11</v>
      </c>
      <c r="H149" s="54">
        <v>64.42</v>
      </c>
      <c r="I149" s="54">
        <v>71.680000000000007</v>
      </c>
      <c r="J149" s="54">
        <v>82.3</v>
      </c>
      <c r="K149" s="54">
        <v>96.08</v>
      </c>
      <c r="L149" s="54">
        <v>109.16</v>
      </c>
      <c r="M149" s="54">
        <v>123.4</v>
      </c>
      <c r="N149" s="54">
        <v>131.35</v>
      </c>
      <c r="O149" s="54">
        <v>231.95</v>
      </c>
      <c r="P149" s="54">
        <v>241.58</v>
      </c>
      <c r="Q149" s="54">
        <v>255.06</v>
      </c>
      <c r="R149" s="54">
        <v>267.23</v>
      </c>
      <c r="S149" s="54">
        <v>275.58999999999997</v>
      </c>
      <c r="T149" s="54">
        <v>333.26</v>
      </c>
      <c r="U149" s="54">
        <v>343.32</v>
      </c>
      <c r="V149" s="54">
        <v>366.29</v>
      </c>
      <c r="W149" s="54">
        <v>391.51</v>
      </c>
      <c r="X149" s="54">
        <v>407.41</v>
      </c>
      <c r="Y149" s="54">
        <v>430.81</v>
      </c>
      <c r="Z149" s="54">
        <v>453.27</v>
      </c>
      <c r="AA149" s="54">
        <v>463.9</v>
      </c>
      <c r="AB149" s="54">
        <v>500.53</v>
      </c>
    </row>
    <row r="150" spans="2:28" ht="15.75" x14ac:dyDescent="0.3">
      <c r="B150" s="7" t="s">
        <v>148</v>
      </c>
      <c r="C150" s="7" t="s">
        <v>170</v>
      </c>
      <c r="D150" s="54">
        <v>11</v>
      </c>
      <c r="E150" s="54">
        <v>15.26</v>
      </c>
      <c r="F150" s="54">
        <v>17.18</v>
      </c>
      <c r="G150" s="54">
        <v>18.48</v>
      </c>
      <c r="H150" s="54">
        <v>19.57</v>
      </c>
      <c r="I150" s="54">
        <v>20.95</v>
      </c>
      <c r="J150" s="54">
        <v>22.69</v>
      </c>
      <c r="K150" s="54">
        <v>27.62</v>
      </c>
      <c r="L150" s="54">
        <v>30.16</v>
      </c>
      <c r="M150" s="54">
        <v>32.869999999999997</v>
      </c>
      <c r="N150" s="54">
        <v>34.68</v>
      </c>
      <c r="O150" s="54">
        <v>60.7</v>
      </c>
      <c r="P150" s="54">
        <v>64.31</v>
      </c>
      <c r="Q150" s="54">
        <v>78.53</v>
      </c>
      <c r="R150" s="54">
        <v>85.73</v>
      </c>
      <c r="S150" s="54">
        <v>88.55</v>
      </c>
      <c r="T150" s="54">
        <v>93.63</v>
      </c>
      <c r="U150" s="54">
        <v>101.66</v>
      </c>
      <c r="V150" s="54">
        <v>110.66</v>
      </c>
      <c r="W150" s="54">
        <v>139.57</v>
      </c>
      <c r="X150" s="54">
        <v>145.21</v>
      </c>
      <c r="Y150" s="54">
        <v>148.33000000000001</v>
      </c>
      <c r="Z150" s="54">
        <v>153.56</v>
      </c>
      <c r="AA150" s="54">
        <v>159.11000000000001</v>
      </c>
      <c r="AB150" s="54">
        <v>161.56</v>
      </c>
    </row>
    <row r="151" spans="2:28" ht="15.75" x14ac:dyDescent="0.3">
      <c r="B151" s="7" t="s">
        <v>148</v>
      </c>
      <c r="C151" s="7" t="s">
        <v>171</v>
      </c>
      <c r="D151" s="54">
        <v>34.68</v>
      </c>
      <c r="E151" s="54">
        <v>50.62</v>
      </c>
      <c r="F151" s="54">
        <v>55.7</v>
      </c>
      <c r="G151" s="54">
        <v>60.74</v>
      </c>
      <c r="H151" s="54">
        <v>64.56</v>
      </c>
      <c r="I151" s="54">
        <v>70.03</v>
      </c>
      <c r="J151" s="54">
        <v>75.16</v>
      </c>
      <c r="K151" s="54">
        <v>90.78</v>
      </c>
      <c r="L151" s="54">
        <v>99</v>
      </c>
      <c r="M151" s="54">
        <v>108.85</v>
      </c>
      <c r="N151" s="54">
        <v>115.53</v>
      </c>
      <c r="O151" s="54">
        <v>186.19</v>
      </c>
      <c r="P151" s="54">
        <v>195.58</v>
      </c>
      <c r="Q151" s="54">
        <v>230.98</v>
      </c>
      <c r="R151" s="54">
        <v>247.89</v>
      </c>
      <c r="S151" s="54">
        <v>255.6</v>
      </c>
      <c r="T151" s="54">
        <v>267.31</v>
      </c>
      <c r="U151" s="54">
        <v>288.5</v>
      </c>
      <c r="V151" s="54">
        <v>311.39</v>
      </c>
      <c r="W151" s="54">
        <v>392.6</v>
      </c>
      <c r="X151" s="54">
        <v>401.37</v>
      </c>
      <c r="Y151" s="54">
        <v>413.45</v>
      </c>
      <c r="Z151" s="54">
        <v>429.68</v>
      </c>
      <c r="AA151" s="54">
        <v>447.53</v>
      </c>
      <c r="AB151" s="54">
        <v>455.23</v>
      </c>
    </row>
    <row r="152" spans="2:28" ht="15.75" x14ac:dyDescent="0.3">
      <c r="B152" s="7" t="s">
        <v>148</v>
      </c>
      <c r="C152" s="7" t="s">
        <v>172</v>
      </c>
      <c r="D152" s="54">
        <v>163.63</v>
      </c>
      <c r="E152" s="54">
        <v>169.27</v>
      </c>
      <c r="F152" s="54">
        <v>178.23</v>
      </c>
      <c r="G152" s="54">
        <v>190.56</v>
      </c>
      <c r="H152" s="54">
        <v>240.3</v>
      </c>
      <c r="I152" s="54">
        <v>298.27999999999997</v>
      </c>
      <c r="J152" s="54">
        <v>340.61</v>
      </c>
      <c r="K152" s="54">
        <v>374.33</v>
      </c>
      <c r="L152" s="54">
        <v>398.35</v>
      </c>
      <c r="M152" s="54">
        <v>423.16</v>
      </c>
      <c r="N152" s="54">
        <v>501.91</v>
      </c>
      <c r="O152" s="54">
        <v>574.47</v>
      </c>
      <c r="P152" s="54">
        <v>606.98</v>
      </c>
      <c r="Q152" s="54">
        <v>636.20000000000005</v>
      </c>
      <c r="R152" s="54">
        <v>671.21</v>
      </c>
      <c r="S152" s="54">
        <v>762.54</v>
      </c>
      <c r="T152" s="54">
        <v>874.09</v>
      </c>
      <c r="U152" s="54">
        <v>905.2</v>
      </c>
      <c r="V152" s="54">
        <v>986.51</v>
      </c>
      <c r="W152" s="54">
        <v>1114.72</v>
      </c>
      <c r="X152" s="54">
        <v>1255.69</v>
      </c>
      <c r="Y152" s="54">
        <v>1358.17</v>
      </c>
      <c r="Z152" s="54">
        <v>1391.05</v>
      </c>
      <c r="AA152" s="54">
        <v>1432.64</v>
      </c>
      <c r="AB152" s="54">
        <v>1528.88</v>
      </c>
    </row>
    <row r="153" spans="2:28" ht="15.75" x14ac:dyDescent="0.3">
      <c r="B153" s="7" t="s">
        <v>148</v>
      </c>
      <c r="C153" s="7" t="s">
        <v>173</v>
      </c>
      <c r="D153" s="54">
        <v>14.53</v>
      </c>
      <c r="E153" s="54">
        <v>19.690000000000001</v>
      </c>
      <c r="F153" s="54">
        <v>22.51</v>
      </c>
      <c r="G153" s="54">
        <v>24.58</v>
      </c>
      <c r="H153" s="54">
        <v>26.9</v>
      </c>
      <c r="I153" s="54">
        <v>30.4</v>
      </c>
      <c r="J153" s="54">
        <v>32.93</v>
      </c>
      <c r="K153" s="54">
        <v>39.14</v>
      </c>
      <c r="L153" s="54">
        <v>42.76</v>
      </c>
      <c r="M153" s="54">
        <v>46.26</v>
      </c>
      <c r="N153" s="54">
        <v>49.23</v>
      </c>
      <c r="O153" s="54">
        <v>80.56</v>
      </c>
      <c r="P153" s="54">
        <v>87.08</v>
      </c>
      <c r="Q153" s="54">
        <v>104.17</v>
      </c>
      <c r="R153" s="54">
        <v>113.09</v>
      </c>
      <c r="S153" s="54">
        <v>116.62</v>
      </c>
      <c r="T153" s="54">
        <v>123.07</v>
      </c>
      <c r="U153" s="54">
        <v>129.5</v>
      </c>
      <c r="V153" s="54">
        <v>141.19</v>
      </c>
      <c r="W153" s="54">
        <v>183.83</v>
      </c>
      <c r="X153" s="54">
        <v>192.99</v>
      </c>
      <c r="Y153" s="54">
        <v>198.34</v>
      </c>
      <c r="Z153" s="54">
        <v>209.48</v>
      </c>
      <c r="AA153" s="54">
        <v>215.64</v>
      </c>
      <c r="AB153" s="54">
        <v>220.24</v>
      </c>
    </row>
    <row r="154" spans="2:28" ht="15.75" x14ac:dyDescent="0.3">
      <c r="B154" s="7" t="s">
        <v>148</v>
      </c>
      <c r="C154" s="7" t="s">
        <v>174</v>
      </c>
      <c r="D154" s="54">
        <v>4.51</v>
      </c>
      <c r="E154" s="54">
        <v>5.0199999999999996</v>
      </c>
      <c r="F154" s="54">
        <v>5.39</v>
      </c>
      <c r="G154" s="54">
        <v>5.82</v>
      </c>
      <c r="H154" s="54">
        <v>6.99</v>
      </c>
      <c r="I154" s="54">
        <v>7.74</v>
      </c>
      <c r="J154" s="54">
        <v>8.74</v>
      </c>
      <c r="K154" s="54">
        <v>10.18</v>
      </c>
      <c r="L154" s="54">
        <v>11.63</v>
      </c>
      <c r="M154" s="54">
        <v>12.8</v>
      </c>
      <c r="N154" s="54">
        <v>13.67</v>
      </c>
      <c r="O154" s="54">
        <v>18.989999999999998</v>
      </c>
      <c r="P154" s="54">
        <v>20.2</v>
      </c>
      <c r="Q154" s="54">
        <v>22.11</v>
      </c>
      <c r="R154" s="54">
        <v>23.62</v>
      </c>
      <c r="S154" s="54">
        <v>24.7</v>
      </c>
      <c r="T154" s="54">
        <v>28.11</v>
      </c>
      <c r="U154" s="54">
        <v>29.09</v>
      </c>
      <c r="V154" s="54">
        <v>31.95</v>
      </c>
      <c r="W154" s="54">
        <v>34.76</v>
      </c>
      <c r="X154" s="54">
        <v>36.85</v>
      </c>
      <c r="Y154" s="54">
        <v>39.06</v>
      </c>
      <c r="Z154" s="54">
        <v>40.51</v>
      </c>
      <c r="AA154" s="54">
        <v>41.87</v>
      </c>
      <c r="AB154" s="54">
        <v>44.06</v>
      </c>
    </row>
    <row r="155" spans="2:28" ht="15.75" x14ac:dyDescent="0.3">
      <c r="B155" s="7" t="s">
        <v>148</v>
      </c>
      <c r="C155" s="7" t="s">
        <v>175</v>
      </c>
      <c r="D155" s="54">
        <v>3.89</v>
      </c>
      <c r="E155" s="54">
        <v>4.3099999999999996</v>
      </c>
      <c r="F155" s="54">
        <v>4.49</v>
      </c>
      <c r="G155" s="54">
        <v>5.15</v>
      </c>
      <c r="H155" s="54">
        <v>5.8</v>
      </c>
      <c r="I155" s="54">
        <v>6.58</v>
      </c>
      <c r="J155" s="54">
        <v>7.81</v>
      </c>
      <c r="K155" s="54">
        <v>10.130000000000001</v>
      </c>
      <c r="L155" s="54">
        <v>11.85</v>
      </c>
      <c r="M155" s="54">
        <v>15.41</v>
      </c>
      <c r="N155" s="54">
        <v>16.39</v>
      </c>
      <c r="O155" s="54">
        <v>21.34</v>
      </c>
      <c r="P155" s="54">
        <v>21.78</v>
      </c>
      <c r="Q155" s="54">
        <v>22.56</v>
      </c>
      <c r="R155" s="54">
        <v>23.36</v>
      </c>
      <c r="S155" s="54">
        <v>24.09</v>
      </c>
      <c r="T155" s="54">
        <v>26.54</v>
      </c>
      <c r="U155" s="54">
        <v>27.75</v>
      </c>
      <c r="V155" s="54">
        <v>30.77</v>
      </c>
      <c r="W155" s="54">
        <v>33.51</v>
      </c>
      <c r="X155" s="54">
        <v>34.03</v>
      </c>
      <c r="Y155" s="54">
        <v>35.61</v>
      </c>
      <c r="Z155" s="54">
        <v>37.159999999999997</v>
      </c>
      <c r="AA155" s="54">
        <v>39.229999999999997</v>
      </c>
      <c r="AB155" s="54">
        <v>44.66</v>
      </c>
    </row>
    <row r="156" spans="2:28" ht="15.75" x14ac:dyDescent="0.3">
      <c r="B156" s="7" t="s">
        <v>148</v>
      </c>
      <c r="C156" s="7" t="s">
        <v>176</v>
      </c>
      <c r="D156" s="54">
        <v>1.98</v>
      </c>
      <c r="E156" s="54">
        <v>2.06</v>
      </c>
      <c r="F156" s="54">
        <v>2.2400000000000002</v>
      </c>
      <c r="G156" s="54">
        <v>2.4700000000000002</v>
      </c>
      <c r="H156" s="54">
        <v>2.72</v>
      </c>
      <c r="I156" s="54">
        <v>3.43</v>
      </c>
      <c r="J156" s="54">
        <v>4.16</v>
      </c>
      <c r="K156" s="54">
        <v>4.4000000000000004</v>
      </c>
      <c r="L156" s="54">
        <v>4.55</v>
      </c>
      <c r="M156" s="54">
        <v>4.87</v>
      </c>
      <c r="N156" s="54">
        <v>5.25</v>
      </c>
      <c r="O156" s="54">
        <v>7.18</v>
      </c>
      <c r="P156" s="54">
        <v>7.85</v>
      </c>
      <c r="Q156" s="54">
        <v>9.34</v>
      </c>
      <c r="R156" s="54">
        <v>9.7899999999999991</v>
      </c>
      <c r="S156" s="54">
        <v>10.42</v>
      </c>
      <c r="T156" s="54">
        <v>11.19</v>
      </c>
      <c r="U156" s="54">
        <v>12.57</v>
      </c>
      <c r="V156" s="54">
        <v>13.5</v>
      </c>
      <c r="W156" s="54">
        <v>15.77</v>
      </c>
      <c r="X156" s="54">
        <v>16.27</v>
      </c>
      <c r="Y156" s="54">
        <v>17.7</v>
      </c>
      <c r="Z156" s="54">
        <v>18.91</v>
      </c>
      <c r="AA156" s="54">
        <v>19.21</v>
      </c>
      <c r="AB156" s="54">
        <v>19.96</v>
      </c>
    </row>
  </sheetData>
  <mergeCells count="2">
    <mergeCell ref="B2:E2"/>
    <mergeCell ref="B3:N3"/>
  </mergeCells>
  <hyperlinks>
    <hyperlink ref="B1" location="Summary!A1" display="Back to summary" xr:uid="{2CDCA76E-4F56-49F7-B12B-9AD7A25B6EA0}"/>
  </hyperlinks>
  <pageMargins left="0.75" right="0.75" top="1" bottom="1" header="0.5" footer="0.5"/>
  <headerFooter>
    <oddHeader>&amp;C&amp;"Aptos"&amp;10&amp;KFF0000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41707-A6BC-44E4-AFA3-2A14F64EB04A}">
  <sheetPr>
    <tabColor theme="2"/>
  </sheetPr>
  <dimension ref="B1:AB231"/>
  <sheetViews>
    <sheetView zoomScale="80" zoomScaleNormal="80" workbookViewId="0">
      <selection activeCell="B3" sqref="B3:N3"/>
    </sheetView>
  </sheetViews>
  <sheetFormatPr defaultColWidth="9.140625" defaultRowHeight="15" x14ac:dyDescent="0.25"/>
  <cols>
    <col min="1" max="1" width="3" style="6" customWidth="1"/>
    <col min="2" max="2" width="40.5703125" style="6" customWidth="1"/>
    <col min="3" max="3" width="6.5703125" style="6" customWidth="1"/>
    <col min="4" max="4" width="9.28515625" style="6" customWidth="1"/>
    <col min="5" max="5" width="10.5703125" style="6" customWidth="1"/>
    <col min="6" max="13" width="9.85546875" style="6" bestFit="1" customWidth="1"/>
    <col min="14" max="28" width="10.85546875" style="6" bestFit="1" customWidth="1"/>
    <col min="29" max="16384" width="9.140625" style="6"/>
  </cols>
  <sheetData>
    <row r="1" spans="2:28" ht="24.95" customHeight="1" x14ac:dyDescent="0.25">
      <c r="B1" s="46" t="s">
        <v>84</v>
      </c>
    </row>
    <row r="2" spans="2:28" ht="36" customHeight="1" x14ac:dyDescent="0.25">
      <c r="B2" s="259" t="s">
        <v>234</v>
      </c>
      <c r="C2" s="260"/>
      <c r="D2" s="260"/>
      <c r="E2" s="260"/>
      <c r="F2" s="9"/>
      <c r="G2" s="9"/>
      <c r="H2" s="9"/>
      <c r="I2" s="122"/>
      <c r="J2" s="122"/>
      <c r="K2" s="56"/>
    </row>
    <row r="3" spans="2:28" ht="28.5" customHeight="1" x14ac:dyDescent="0.25">
      <c r="B3" s="261" t="s">
        <v>235</v>
      </c>
      <c r="C3" s="262"/>
      <c r="D3" s="262"/>
      <c r="E3" s="262"/>
      <c r="F3" s="262"/>
      <c r="G3" s="262"/>
      <c r="H3" s="262"/>
      <c r="I3" s="262"/>
      <c r="J3" s="262"/>
      <c r="K3" s="262"/>
      <c r="L3" s="262"/>
      <c r="M3" s="262"/>
      <c r="N3" s="262"/>
    </row>
    <row r="4" spans="2:28" ht="18" customHeight="1" x14ac:dyDescent="0.25"/>
    <row r="5" spans="2:28" ht="18" customHeight="1" x14ac:dyDescent="0.25">
      <c r="B5" s="12" t="s">
        <v>236</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5">
        <v>387</v>
      </c>
      <c r="E8" s="55">
        <v>437</v>
      </c>
      <c r="F8" s="55">
        <v>443</v>
      </c>
      <c r="G8" s="55">
        <v>456</v>
      </c>
      <c r="H8" s="55">
        <v>3813</v>
      </c>
      <c r="I8" s="55">
        <v>4197</v>
      </c>
      <c r="J8" s="55">
        <v>4381</v>
      </c>
      <c r="K8" s="55">
        <v>4588</v>
      </c>
      <c r="L8" s="55">
        <v>7062</v>
      </c>
      <c r="M8" s="55">
        <v>7425</v>
      </c>
      <c r="N8" s="55">
        <v>9108</v>
      </c>
      <c r="O8" s="55">
        <v>9262</v>
      </c>
      <c r="P8" s="55">
        <v>10596</v>
      </c>
      <c r="Q8" s="55">
        <v>11165</v>
      </c>
      <c r="R8" s="55">
        <v>13034</v>
      </c>
      <c r="S8" s="55">
        <v>15445</v>
      </c>
      <c r="T8" s="55">
        <v>16915</v>
      </c>
      <c r="U8" s="55">
        <v>18540</v>
      </c>
      <c r="V8" s="55">
        <v>23211</v>
      </c>
      <c r="W8" s="55">
        <v>30829</v>
      </c>
      <c r="X8" s="55">
        <v>30014</v>
      </c>
      <c r="Y8" s="55">
        <v>30148</v>
      </c>
      <c r="Z8" s="55">
        <v>30459</v>
      </c>
      <c r="AA8" s="55">
        <v>31094</v>
      </c>
      <c r="AB8" s="55">
        <v>31411</v>
      </c>
    </row>
    <row r="9" spans="2:28" ht="15.75" x14ac:dyDescent="0.3">
      <c r="B9" s="7" t="s">
        <v>146</v>
      </c>
      <c r="C9" s="7" t="s">
        <v>154</v>
      </c>
      <c r="D9" s="55">
        <v>631</v>
      </c>
      <c r="E9" s="55">
        <v>649</v>
      </c>
      <c r="F9" s="55">
        <v>656</v>
      </c>
      <c r="G9" s="55">
        <v>663</v>
      </c>
      <c r="H9" s="55">
        <v>860</v>
      </c>
      <c r="I9" s="55">
        <v>917</v>
      </c>
      <c r="J9" s="55">
        <v>985</v>
      </c>
      <c r="K9" s="55">
        <v>1131</v>
      </c>
      <c r="L9" s="55">
        <v>1224</v>
      </c>
      <c r="M9" s="55">
        <v>1391</v>
      </c>
      <c r="N9" s="55">
        <v>1641</v>
      </c>
      <c r="O9" s="55">
        <v>1567</v>
      </c>
      <c r="P9" s="55">
        <v>1718</v>
      </c>
      <c r="Q9" s="55">
        <v>1940</v>
      </c>
      <c r="R9" s="55">
        <v>2045</v>
      </c>
      <c r="S9" s="55">
        <v>2254</v>
      </c>
      <c r="T9" s="55">
        <v>2345</v>
      </c>
      <c r="U9" s="55">
        <v>2434</v>
      </c>
      <c r="V9" s="55">
        <v>2531</v>
      </c>
      <c r="W9" s="55">
        <v>3503</v>
      </c>
      <c r="X9" s="55">
        <v>3531</v>
      </c>
      <c r="Y9" s="55">
        <v>3611</v>
      </c>
      <c r="Z9" s="55">
        <v>3765</v>
      </c>
      <c r="AA9" s="55">
        <v>3811</v>
      </c>
      <c r="AB9" s="55">
        <v>3855</v>
      </c>
    </row>
    <row r="10" spans="2:28" ht="15.75" x14ac:dyDescent="0.3">
      <c r="B10" s="7" t="s">
        <v>146</v>
      </c>
      <c r="C10" s="7" t="s">
        <v>155</v>
      </c>
      <c r="D10" s="55">
        <v>3171</v>
      </c>
      <c r="E10" s="55">
        <v>3189</v>
      </c>
      <c r="F10" s="55">
        <v>3205</v>
      </c>
      <c r="G10" s="55">
        <v>3223</v>
      </c>
      <c r="H10" s="55">
        <v>4408</v>
      </c>
      <c r="I10" s="55">
        <v>4578</v>
      </c>
      <c r="J10" s="55">
        <v>4728</v>
      </c>
      <c r="K10" s="55">
        <v>5109</v>
      </c>
      <c r="L10" s="55">
        <v>5343</v>
      </c>
      <c r="M10" s="55">
        <v>5552</v>
      </c>
      <c r="N10" s="55">
        <v>5717</v>
      </c>
      <c r="O10" s="55">
        <v>5280</v>
      </c>
      <c r="P10" s="55">
        <v>5370</v>
      </c>
      <c r="Q10" s="55">
        <v>5457</v>
      </c>
      <c r="R10" s="55">
        <v>5586</v>
      </c>
      <c r="S10" s="55">
        <v>5730</v>
      </c>
      <c r="T10" s="55">
        <v>5867</v>
      </c>
      <c r="U10" s="55">
        <v>5988</v>
      </c>
      <c r="V10" s="55">
        <v>6203</v>
      </c>
      <c r="W10" s="55">
        <v>9968</v>
      </c>
      <c r="X10" s="55">
        <v>10033</v>
      </c>
      <c r="Y10" s="55">
        <v>10100</v>
      </c>
      <c r="Z10" s="55">
        <v>11418</v>
      </c>
      <c r="AA10" s="55">
        <v>11647</v>
      </c>
      <c r="AB10" s="55">
        <v>11780</v>
      </c>
    </row>
    <row r="11" spans="2:28" ht="15.75" x14ac:dyDescent="0.3">
      <c r="B11" s="7" t="s">
        <v>146</v>
      </c>
      <c r="C11" s="7" t="s">
        <v>156</v>
      </c>
      <c r="D11" s="55">
        <v>221</v>
      </c>
      <c r="E11" s="55">
        <v>242</v>
      </c>
      <c r="F11" s="55">
        <v>249</v>
      </c>
      <c r="G11" s="55">
        <v>257</v>
      </c>
      <c r="H11" s="55">
        <v>2741</v>
      </c>
      <c r="I11" s="55">
        <v>3038</v>
      </c>
      <c r="J11" s="55">
        <v>3144</v>
      </c>
      <c r="K11" s="55">
        <v>3230</v>
      </c>
      <c r="L11" s="55">
        <v>4812</v>
      </c>
      <c r="M11" s="55">
        <v>5122</v>
      </c>
      <c r="N11" s="55">
        <v>6148</v>
      </c>
      <c r="O11" s="55">
        <v>5955</v>
      </c>
      <c r="P11" s="55">
        <v>6831</v>
      </c>
      <c r="Q11" s="55">
        <v>7206</v>
      </c>
      <c r="R11" s="55">
        <v>9025</v>
      </c>
      <c r="S11" s="55">
        <v>10485</v>
      </c>
      <c r="T11" s="55">
        <v>11650</v>
      </c>
      <c r="U11" s="55">
        <v>12709</v>
      </c>
      <c r="V11" s="55">
        <v>15380</v>
      </c>
      <c r="W11" s="55">
        <v>21244</v>
      </c>
      <c r="X11" s="55">
        <v>20455</v>
      </c>
      <c r="Y11" s="55">
        <v>20269</v>
      </c>
      <c r="Z11" s="55">
        <v>20361</v>
      </c>
      <c r="AA11" s="55">
        <v>20482</v>
      </c>
      <c r="AB11" s="55">
        <v>20524</v>
      </c>
    </row>
    <row r="12" spans="2:28" ht="15.75" x14ac:dyDescent="0.3">
      <c r="B12" s="7" t="s">
        <v>146</v>
      </c>
      <c r="C12" s="7" t="s">
        <v>157</v>
      </c>
      <c r="D12" s="55">
        <v>428</v>
      </c>
      <c r="E12" s="55">
        <v>634</v>
      </c>
      <c r="F12" s="55">
        <v>635</v>
      </c>
      <c r="G12" s="55">
        <v>653</v>
      </c>
      <c r="H12" s="55">
        <v>694</v>
      </c>
      <c r="I12" s="55">
        <v>859</v>
      </c>
      <c r="J12" s="55">
        <v>1984</v>
      </c>
      <c r="K12" s="55">
        <v>2105</v>
      </c>
      <c r="L12" s="55">
        <v>2247</v>
      </c>
      <c r="M12" s="55">
        <v>2447</v>
      </c>
      <c r="N12" s="55">
        <v>3211</v>
      </c>
      <c r="O12" s="55">
        <v>3019</v>
      </c>
      <c r="P12" s="55">
        <v>3107</v>
      </c>
      <c r="Q12" s="55">
        <v>4151</v>
      </c>
      <c r="R12" s="55">
        <v>4561</v>
      </c>
      <c r="S12" s="55">
        <v>4847</v>
      </c>
      <c r="T12" s="55">
        <v>4992</v>
      </c>
      <c r="U12" s="55">
        <v>5396</v>
      </c>
      <c r="V12" s="55">
        <v>5919</v>
      </c>
      <c r="W12" s="55">
        <v>8072</v>
      </c>
      <c r="X12" s="55">
        <v>10526</v>
      </c>
      <c r="Y12" s="55">
        <v>10604</v>
      </c>
      <c r="Z12" s="55">
        <v>10758</v>
      </c>
      <c r="AA12" s="55">
        <v>10896</v>
      </c>
      <c r="AB12" s="55">
        <v>10763</v>
      </c>
    </row>
    <row r="13" spans="2:28" ht="15.75" x14ac:dyDescent="0.3">
      <c r="B13" s="7" t="s">
        <v>146</v>
      </c>
      <c r="C13" s="7" t="s">
        <v>158</v>
      </c>
      <c r="D13" s="55">
        <v>481</v>
      </c>
      <c r="E13" s="55">
        <v>485</v>
      </c>
      <c r="F13" s="55">
        <v>490</v>
      </c>
      <c r="G13" s="55">
        <v>497</v>
      </c>
      <c r="H13" s="55">
        <v>638</v>
      </c>
      <c r="I13" s="55">
        <v>663</v>
      </c>
      <c r="J13" s="55">
        <v>687</v>
      </c>
      <c r="K13" s="55">
        <v>744</v>
      </c>
      <c r="L13" s="55">
        <v>796</v>
      </c>
      <c r="M13" s="55">
        <v>850</v>
      </c>
      <c r="N13" s="55">
        <v>897</v>
      </c>
      <c r="O13" s="55">
        <v>897</v>
      </c>
      <c r="P13" s="55">
        <v>917</v>
      </c>
      <c r="Q13" s="55">
        <v>958</v>
      </c>
      <c r="R13" s="55">
        <v>986</v>
      </c>
      <c r="S13" s="55">
        <v>1049</v>
      </c>
      <c r="T13" s="55">
        <v>1081</v>
      </c>
      <c r="U13" s="55">
        <v>1116</v>
      </c>
      <c r="V13" s="55">
        <v>1183</v>
      </c>
      <c r="W13" s="55">
        <v>2034</v>
      </c>
      <c r="X13" s="55">
        <v>2052</v>
      </c>
      <c r="Y13" s="55">
        <v>2094</v>
      </c>
      <c r="Z13" s="55">
        <v>2265</v>
      </c>
      <c r="AA13" s="55">
        <v>2323</v>
      </c>
      <c r="AB13" s="55">
        <v>2391</v>
      </c>
    </row>
    <row r="14" spans="2:28" ht="15.75" x14ac:dyDescent="0.3">
      <c r="B14" s="7" t="s">
        <v>146</v>
      </c>
      <c r="C14" s="7" t="s">
        <v>159</v>
      </c>
      <c r="D14" s="55">
        <v>3069</v>
      </c>
      <c r="E14" s="55">
        <v>3473</v>
      </c>
      <c r="F14" s="55">
        <v>3510</v>
      </c>
      <c r="G14" s="55">
        <v>3583</v>
      </c>
      <c r="H14" s="55">
        <v>3716</v>
      </c>
      <c r="I14" s="55">
        <v>4117</v>
      </c>
      <c r="J14" s="55">
        <v>9871</v>
      </c>
      <c r="K14" s="55">
        <v>10215</v>
      </c>
      <c r="L14" s="55">
        <v>10622</v>
      </c>
      <c r="M14" s="55">
        <v>11267</v>
      </c>
      <c r="N14" s="55">
        <v>13458</v>
      </c>
      <c r="O14" s="55">
        <v>12046</v>
      </c>
      <c r="P14" s="55">
        <v>12361</v>
      </c>
      <c r="Q14" s="55">
        <v>18502</v>
      </c>
      <c r="R14" s="55">
        <v>21110</v>
      </c>
      <c r="S14" s="55">
        <v>21876</v>
      </c>
      <c r="T14" s="55">
        <v>22404</v>
      </c>
      <c r="U14" s="55">
        <v>24778</v>
      </c>
      <c r="V14" s="55">
        <v>26863</v>
      </c>
      <c r="W14" s="55">
        <v>33796</v>
      </c>
      <c r="X14" s="55">
        <v>40286</v>
      </c>
      <c r="Y14" s="55">
        <v>40752</v>
      </c>
      <c r="Z14" s="55">
        <v>41126</v>
      </c>
      <c r="AA14" s="55">
        <v>41619</v>
      </c>
      <c r="AB14" s="55">
        <v>41649</v>
      </c>
    </row>
    <row r="15" spans="2:28" ht="15.75" x14ac:dyDescent="0.3">
      <c r="B15" s="7" t="s">
        <v>146</v>
      </c>
      <c r="C15" s="7" t="s">
        <v>160</v>
      </c>
      <c r="D15" s="55">
        <v>832</v>
      </c>
      <c r="E15" s="55">
        <v>945</v>
      </c>
      <c r="F15" s="55">
        <v>963</v>
      </c>
      <c r="G15" s="55">
        <v>982</v>
      </c>
      <c r="H15" s="55">
        <v>2496</v>
      </c>
      <c r="I15" s="55">
        <v>2959</v>
      </c>
      <c r="J15" s="55">
        <v>3152</v>
      </c>
      <c r="K15" s="55">
        <v>3280</v>
      </c>
      <c r="L15" s="55">
        <v>3415</v>
      </c>
      <c r="M15" s="55">
        <v>3745</v>
      </c>
      <c r="N15" s="55">
        <v>6104</v>
      </c>
      <c r="O15" s="55">
        <v>7452</v>
      </c>
      <c r="P15" s="55">
        <v>8769</v>
      </c>
      <c r="Q15" s="55">
        <v>9048</v>
      </c>
      <c r="R15" s="55">
        <v>8267</v>
      </c>
      <c r="S15" s="55">
        <v>8699</v>
      </c>
      <c r="T15" s="55">
        <v>8844</v>
      </c>
      <c r="U15" s="55">
        <v>9406</v>
      </c>
      <c r="V15" s="55">
        <v>12026</v>
      </c>
      <c r="W15" s="55">
        <v>14422</v>
      </c>
      <c r="X15" s="55">
        <v>14524</v>
      </c>
      <c r="Y15" s="55">
        <v>14913</v>
      </c>
      <c r="Z15" s="55">
        <v>15101</v>
      </c>
      <c r="AA15" s="55">
        <v>16689</v>
      </c>
      <c r="AB15" s="55">
        <v>16884</v>
      </c>
    </row>
    <row r="16" spans="2:28" ht="15.75" x14ac:dyDescent="0.3">
      <c r="B16" s="7" t="s">
        <v>146</v>
      </c>
      <c r="C16" s="7" t="s">
        <v>161</v>
      </c>
      <c r="D16" s="55">
        <v>426</v>
      </c>
      <c r="E16" s="55">
        <v>498</v>
      </c>
      <c r="F16" s="55">
        <v>602</v>
      </c>
      <c r="G16" s="55">
        <v>654</v>
      </c>
      <c r="H16" s="55">
        <v>812</v>
      </c>
      <c r="I16" s="55">
        <v>988</v>
      </c>
      <c r="J16" s="55">
        <v>1074</v>
      </c>
      <c r="K16" s="55">
        <v>3549</v>
      </c>
      <c r="L16" s="55">
        <v>5400</v>
      </c>
      <c r="M16" s="55">
        <v>7072</v>
      </c>
      <c r="N16" s="55">
        <v>10818</v>
      </c>
      <c r="O16" s="55">
        <v>11066</v>
      </c>
      <c r="P16" s="55">
        <v>14329</v>
      </c>
      <c r="Q16" s="55">
        <v>21093</v>
      </c>
      <c r="R16" s="55">
        <v>22009</v>
      </c>
      <c r="S16" s="55">
        <v>25879</v>
      </c>
      <c r="T16" s="55">
        <v>28424</v>
      </c>
      <c r="U16" s="55">
        <v>30016</v>
      </c>
      <c r="V16" s="55">
        <v>31059</v>
      </c>
      <c r="W16" s="55">
        <v>37798</v>
      </c>
      <c r="X16" s="55">
        <v>38032</v>
      </c>
      <c r="Y16" s="55">
        <v>40880</v>
      </c>
      <c r="Z16" s="55">
        <v>41130</v>
      </c>
      <c r="AA16" s="55">
        <v>41895</v>
      </c>
      <c r="AB16" s="55">
        <v>42141</v>
      </c>
    </row>
    <row r="17" spans="2:28" ht="15.75" x14ac:dyDescent="0.3">
      <c r="B17" s="7" t="s">
        <v>146</v>
      </c>
      <c r="C17" s="7" t="s">
        <v>162</v>
      </c>
      <c r="D17" s="55">
        <v>939</v>
      </c>
      <c r="E17" s="55">
        <v>949</v>
      </c>
      <c r="F17" s="55">
        <v>957</v>
      </c>
      <c r="G17" s="55">
        <v>968</v>
      </c>
      <c r="H17" s="55">
        <v>1257</v>
      </c>
      <c r="I17" s="55">
        <v>1311</v>
      </c>
      <c r="J17" s="55">
        <v>1352</v>
      </c>
      <c r="K17" s="55">
        <v>1464</v>
      </c>
      <c r="L17" s="55">
        <v>1549</v>
      </c>
      <c r="M17" s="55">
        <v>1610</v>
      </c>
      <c r="N17" s="55">
        <v>1678</v>
      </c>
      <c r="O17" s="55">
        <v>1568</v>
      </c>
      <c r="P17" s="55">
        <v>1591</v>
      </c>
      <c r="Q17" s="55">
        <v>1638</v>
      </c>
      <c r="R17" s="55">
        <v>1674</v>
      </c>
      <c r="S17" s="55">
        <v>1755</v>
      </c>
      <c r="T17" s="55">
        <v>1793</v>
      </c>
      <c r="U17" s="55">
        <v>1840</v>
      </c>
      <c r="V17" s="55">
        <v>1915</v>
      </c>
      <c r="W17" s="55">
        <v>3045</v>
      </c>
      <c r="X17" s="55">
        <v>3063</v>
      </c>
      <c r="Y17" s="55">
        <v>3104</v>
      </c>
      <c r="Z17" s="55">
        <v>3368</v>
      </c>
      <c r="AA17" s="55">
        <v>3465</v>
      </c>
      <c r="AB17" s="55">
        <v>3524</v>
      </c>
    </row>
    <row r="18" spans="2:28" ht="15.75" x14ac:dyDescent="0.3">
      <c r="B18" s="7" t="s">
        <v>146</v>
      </c>
      <c r="C18" s="7" t="s">
        <v>163</v>
      </c>
      <c r="D18" s="55">
        <v>644</v>
      </c>
      <c r="E18" s="55">
        <v>748</v>
      </c>
      <c r="F18" s="55">
        <v>950</v>
      </c>
      <c r="G18" s="55">
        <v>969</v>
      </c>
      <c r="H18" s="55">
        <v>3681</v>
      </c>
      <c r="I18" s="55">
        <v>3995</v>
      </c>
      <c r="J18" s="55">
        <v>4173</v>
      </c>
      <c r="K18" s="55">
        <v>10189</v>
      </c>
      <c r="L18" s="55">
        <v>14530</v>
      </c>
      <c r="M18" s="55">
        <v>19747</v>
      </c>
      <c r="N18" s="55">
        <v>27683</v>
      </c>
      <c r="O18" s="55">
        <v>27872</v>
      </c>
      <c r="P18" s="55">
        <v>37972</v>
      </c>
      <c r="Q18" s="55">
        <v>54728</v>
      </c>
      <c r="R18" s="55">
        <v>58816</v>
      </c>
      <c r="S18" s="55">
        <v>75151</v>
      </c>
      <c r="T18" s="55">
        <v>79836</v>
      </c>
      <c r="U18" s="55">
        <v>86957</v>
      </c>
      <c r="V18" s="55">
        <v>91928</v>
      </c>
      <c r="W18" s="55">
        <v>112122</v>
      </c>
      <c r="X18" s="55">
        <v>111935</v>
      </c>
      <c r="Y18" s="55">
        <v>117848</v>
      </c>
      <c r="Z18" s="55">
        <v>117253</v>
      </c>
      <c r="AA18" s="55">
        <v>118562</v>
      </c>
      <c r="AB18" s="55">
        <v>119025</v>
      </c>
    </row>
    <row r="19" spans="2:28" ht="15.75" x14ac:dyDescent="0.3">
      <c r="B19" s="7" t="s">
        <v>146</v>
      </c>
      <c r="C19" s="7" t="s">
        <v>164</v>
      </c>
      <c r="D19" s="55">
        <v>1974</v>
      </c>
      <c r="E19" s="55">
        <v>2290</v>
      </c>
      <c r="F19" s="55">
        <v>2319</v>
      </c>
      <c r="G19" s="55">
        <v>2358</v>
      </c>
      <c r="H19" s="55">
        <v>6205</v>
      </c>
      <c r="I19" s="55">
        <v>7376</v>
      </c>
      <c r="J19" s="55">
        <v>7793</v>
      </c>
      <c r="K19" s="55">
        <v>8083</v>
      </c>
      <c r="L19" s="55">
        <v>8390</v>
      </c>
      <c r="M19" s="55">
        <v>9045</v>
      </c>
      <c r="N19" s="55">
        <v>14748</v>
      </c>
      <c r="O19" s="55">
        <v>17361</v>
      </c>
      <c r="P19" s="55">
        <v>20236</v>
      </c>
      <c r="Q19" s="55">
        <v>20673</v>
      </c>
      <c r="R19" s="55">
        <v>18470</v>
      </c>
      <c r="S19" s="55">
        <v>19271</v>
      </c>
      <c r="T19" s="55">
        <v>19475</v>
      </c>
      <c r="U19" s="55">
        <v>20527</v>
      </c>
      <c r="V19" s="55">
        <v>26246</v>
      </c>
      <c r="W19" s="55">
        <v>31079</v>
      </c>
      <c r="X19" s="55">
        <v>31219</v>
      </c>
      <c r="Y19" s="55">
        <v>31996</v>
      </c>
      <c r="Z19" s="55">
        <v>32330</v>
      </c>
      <c r="AA19" s="55">
        <v>35770</v>
      </c>
      <c r="AB19" s="55">
        <v>36136</v>
      </c>
    </row>
    <row r="20" spans="2:28" ht="15.75" x14ac:dyDescent="0.3">
      <c r="B20" s="7" t="s">
        <v>146</v>
      </c>
      <c r="C20" s="7" t="s">
        <v>165</v>
      </c>
      <c r="D20" s="55">
        <v>5591</v>
      </c>
      <c r="E20" s="55">
        <v>6106</v>
      </c>
      <c r="F20" s="55">
        <v>6181</v>
      </c>
      <c r="G20" s="55">
        <v>6260</v>
      </c>
      <c r="H20" s="55">
        <v>14653</v>
      </c>
      <c r="I20" s="55">
        <v>17231</v>
      </c>
      <c r="J20" s="55">
        <v>18319</v>
      </c>
      <c r="K20" s="55">
        <v>18871</v>
      </c>
      <c r="L20" s="55">
        <v>21713</v>
      </c>
      <c r="M20" s="55">
        <v>24097</v>
      </c>
      <c r="N20" s="55">
        <v>32970</v>
      </c>
      <c r="O20" s="55">
        <v>37684</v>
      </c>
      <c r="P20" s="55">
        <v>45953</v>
      </c>
      <c r="Q20" s="55">
        <v>47545</v>
      </c>
      <c r="R20" s="55">
        <v>47809</v>
      </c>
      <c r="S20" s="55">
        <v>49837</v>
      </c>
      <c r="T20" s="55">
        <v>52454</v>
      </c>
      <c r="U20" s="55">
        <v>56554</v>
      </c>
      <c r="V20" s="55">
        <v>69463</v>
      </c>
      <c r="W20" s="55">
        <v>92476</v>
      </c>
      <c r="X20" s="55">
        <v>91960</v>
      </c>
      <c r="Y20" s="55">
        <v>92767</v>
      </c>
      <c r="Z20" s="55">
        <v>93542</v>
      </c>
      <c r="AA20" s="55">
        <v>98433</v>
      </c>
      <c r="AB20" s="55">
        <v>99349</v>
      </c>
    </row>
    <row r="21" spans="2:28" ht="15.75" x14ac:dyDescent="0.3">
      <c r="B21" s="7" t="s">
        <v>146</v>
      </c>
      <c r="C21" s="7" t="s">
        <v>166</v>
      </c>
      <c r="D21" s="55">
        <v>459</v>
      </c>
      <c r="E21" s="55">
        <v>597</v>
      </c>
      <c r="F21" s="55">
        <v>598</v>
      </c>
      <c r="G21" s="55">
        <v>614</v>
      </c>
      <c r="H21" s="55">
        <v>638</v>
      </c>
      <c r="I21" s="55">
        <v>726</v>
      </c>
      <c r="J21" s="55">
        <v>1501</v>
      </c>
      <c r="K21" s="55">
        <v>1543</v>
      </c>
      <c r="L21" s="55">
        <v>1607</v>
      </c>
      <c r="M21" s="55">
        <v>1725</v>
      </c>
      <c r="N21" s="55">
        <v>2157</v>
      </c>
      <c r="O21" s="55">
        <v>1952</v>
      </c>
      <c r="P21" s="55">
        <v>1996</v>
      </c>
      <c r="Q21" s="55">
        <v>2764</v>
      </c>
      <c r="R21" s="55">
        <v>3139</v>
      </c>
      <c r="S21" s="55">
        <v>3309</v>
      </c>
      <c r="T21" s="55">
        <v>3404</v>
      </c>
      <c r="U21" s="55">
        <v>3762</v>
      </c>
      <c r="V21" s="55">
        <v>4068</v>
      </c>
      <c r="W21" s="55">
        <v>5377</v>
      </c>
      <c r="X21" s="55">
        <v>6728</v>
      </c>
      <c r="Y21" s="55">
        <v>6775</v>
      </c>
      <c r="Z21" s="55">
        <v>6823</v>
      </c>
      <c r="AA21" s="55">
        <v>6890</v>
      </c>
      <c r="AB21" s="55">
        <v>6787</v>
      </c>
    </row>
    <row r="22" spans="2:28" ht="15.75" x14ac:dyDescent="0.3">
      <c r="B22" s="7" t="s">
        <v>146</v>
      </c>
      <c r="C22" s="7" t="s">
        <v>167</v>
      </c>
      <c r="D22" s="55">
        <v>933</v>
      </c>
      <c r="E22" s="55">
        <v>946</v>
      </c>
      <c r="F22" s="55">
        <v>948</v>
      </c>
      <c r="G22" s="55">
        <v>953</v>
      </c>
      <c r="H22" s="55">
        <v>961</v>
      </c>
      <c r="I22" s="55">
        <v>997</v>
      </c>
      <c r="J22" s="55">
        <v>1074</v>
      </c>
      <c r="K22" s="55">
        <v>1126</v>
      </c>
      <c r="L22" s="55">
        <v>1177</v>
      </c>
      <c r="M22" s="55">
        <v>1232</v>
      </c>
      <c r="N22" s="55">
        <v>1427</v>
      </c>
      <c r="O22" s="55">
        <v>1181</v>
      </c>
      <c r="P22" s="55">
        <v>1233</v>
      </c>
      <c r="Q22" s="55">
        <v>1299</v>
      </c>
      <c r="R22" s="55">
        <v>1326</v>
      </c>
      <c r="S22" s="55">
        <v>1367</v>
      </c>
      <c r="T22" s="55">
        <v>1407</v>
      </c>
      <c r="U22" s="55">
        <v>1561</v>
      </c>
      <c r="V22" s="55">
        <v>1605</v>
      </c>
      <c r="W22" s="55">
        <v>1717</v>
      </c>
      <c r="X22" s="55">
        <v>1747</v>
      </c>
      <c r="Y22" s="55">
        <v>1763</v>
      </c>
      <c r="Z22" s="55">
        <v>1772</v>
      </c>
      <c r="AA22" s="55">
        <v>1807</v>
      </c>
      <c r="AB22" s="55">
        <v>1831</v>
      </c>
    </row>
    <row r="23" spans="2:28" ht="15.75" x14ac:dyDescent="0.3">
      <c r="B23" s="7" t="s">
        <v>146</v>
      </c>
      <c r="C23" s="7" t="s">
        <v>168</v>
      </c>
      <c r="D23" s="55">
        <v>225</v>
      </c>
      <c r="E23" s="55">
        <v>260</v>
      </c>
      <c r="F23" s="55">
        <v>315</v>
      </c>
      <c r="G23" s="55">
        <v>325</v>
      </c>
      <c r="H23" s="55">
        <v>855</v>
      </c>
      <c r="I23" s="55">
        <v>1022</v>
      </c>
      <c r="J23" s="55">
        <v>1123</v>
      </c>
      <c r="K23" s="55">
        <v>5243</v>
      </c>
      <c r="L23" s="55">
        <v>6356</v>
      </c>
      <c r="M23" s="55">
        <v>10010</v>
      </c>
      <c r="N23" s="55">
        <v>13016</v>
      </c>
      <c r="O23" s="55">
        <v>13086</v>
      </c>
      <c r="P23" s="55">
        <v>20102</v>
      </c>
      <c r="Q23" s="55">
        <v>32385</v>
      </c>
      <c r="R23" s="55">
        <v>34343</v>
      </c>
      <c r="S23" s="55">
        <v>45915</v>
      </c>
      <c r="T23" s="55">
        <v>48228</v>
      </c>
      <c r="U23" s="55">
        <v>52996</v>
      </c>
      <c r="V23" s="55">
        <v>54234</v>
      </c>
      <c r="W23" s="55">
        <v>62871</v>
      </c>
      <c r="X23" s="55">
        <v>63134</v>
      </c>
      <c r="Y23" s="55">
        <v>66438</v>
      </c>
      <c r="Z23" s="55">
        <v>65879</v>
      </c>
      <c r="AA23" s="55">
        <v>66691</v>
      </c>
      <c r="AB23" s="55">
        <v>67113</v>
      </c>
    </row>
    <row r="24" spans="2:28" ht="15.75" x14ac:dyDescent="0.3">
      <c r="B24" s="7" t="s">
        <v>146</v>
      </c>
      <c r="C24" s="7" t="s">
        <v>169</v>
      </c>
      <c r="D24" s="55">
        <v>6719</v>
      </c>
      <c r="E24" s="55">
        <v>6812</v>
      </c>
      <c r="F24" s="55">
        <v>6868</v>
      </c>
      <c r="G24" s="55">
        <v>6922</v>
      </c>
      <c r="H24" s="55">
        <v>7001</v>
      </c>
      <c r="I24" s="55">
        <v>7272</v>
      </c>
      <c r="J24" s="55">
        <v>7727</v>
      </c>
      <c r="K24" s="55">
        <v>8106</v>
      </c>
      <c r="L24" s="55">
        <v>8460</v>
      </c>
      <c r="M24" s="55">
        <v>8882</v>
      </c>
      <c r="N24" s="55">
        <v>9949</v>
      </c>
      <c r="O24" s="55">
        <v>7828</v>
      </c>
      <c r="P24" s="55">
        <v>8240</v>
      </c>
      <c r="Q24" s="55">
        <v>8595</v>
      </c>
      <c r="R24" s="55">
        <v>8776</v>
      </c>
      <c r="S24" s="55">
        <v>9071</v>
      </c>
      <c r="T24" s="55">
        <v>9331</v>
      </c>
      <c r="U24" s="55">
        <v>10606</v>
      </c>
      <c r="V24" s="55">
        <v>10931</v>
      </c>
      <c r="W24" s="55">
        <v>12016</v>
      </c>
      <c r="X24" s="55">
        <v>12220</v>
      </c>
      <c r="Y24" s="55">
        <v>12313</v>
      </c>
      <c r="Z24" s="55">
        <v>12466</v>
      </c>
      <c r="AA24" s="55">
        <v>12616</v>
      </c>
      <c r="AB24" s="55">
        <v>12822</v>
      </c>
    </row>
    <row r="25" spans="2:28" ht="15.75" x14ac:dyDescent="0.3">
      <c r="B25" s="7" t="s">
        <v>146</v>
      </c>
      <c r="C25" s="7" t="s">
        <v>170</v>
      </c>
      <c r="D25" s="55">
        <v>1125</v>
      </c>
      <c r="E25" s="55">
        <v>1136</v>
      </c>
      <c r="F25" s="55">
        <v>1143</v>
      </c>
      <c r="G25" s="55">
        <v>1155</v>
      </c>
      <c r="H25" s="55">
        <v>1439</v>
      </c>
      <c r="I25" s="55">
        <v>1502</v>
      </c>
      <c r="J25" s="55">
        <v>1560</v>
      </c>
      <c r="K25" s="55">
        <v>1671</v>
      </c>
      <c r="L25" s="55">
        <v>1762</v>
      </c>
      <c r="M25" s="55">
        <v>1841</v>
      </c>
      <c r="N25" s="55">
        <v>1889</v>
      </c>
      <c r="O25" s="55">
        <v>1793</v>
      </c>
      <c r="P25" s="55">
        <v>1831</v>
      </c>
      <c r="Q25" s="55">
        <v>1892</v>
      </c>
      <c r="R25" s="55">
        <v>1937</v>
      </c>
      <c r="S25" s="55">
        <v>2017</v>
      </c>
      <c r="T25" s="55">
        <v>2071</v>
      </c>
      <c r="U25" s="55">
        <v>2114</v>
      </c>
      <c r="V25" s="55">
        <v>2232</v>
      </c>
      <c r="W25" s="55">
        <v>3530</v>
      </c>
      <c r="X25" s="55">
        <v>3557</v>
      </c>
      <c r="Y25" s="55">
        <v>3620</v>
      </c>
      <c r="Z25" s="55">
        <v>3956</v>
      </c>
      <c r="AA25" s="55">
        <v>4029</v>
      </c>
      <c r="AB25" s="55">
        <v>4102</v>
      </c>
    </row>
    <row r="26" spans="2:28" ht="15.75" x14ac:dyDescent="0.3">
      <c r="B26" s="7" t="s">
        <v>146</v>
      </c>
      <c r="C26" s="7" t="s">
        <v>171</v>
      </c>
      <c r="D26" s="55">
        <v>3955</v>
      </c>
      <c r="E26" s="55">
        <v>3989</v>
      </c>
      <c r="F26" s="55">
        <v>4023</v>
      </c>
      <c r="G26" s="55">
        <v>4065</v>
      </c>
      <c r="H26" s="55">
        <v>4902</v>
      </c>
      <c r="I26" s="55">
        <v>5112</v>
      </c>
      <c r="J26" s="55">
        <v>5316</v>
      </c>
      <c r="K26" s="55">
        <v>5661</v>
      </c>
      <c r="L26" s="55">
        <v>6011</v>
      </c>
      <c r="M26" s="55">
        <v>6258</v>
      </c>
      <c r="N26" s="55">
        <v>6495</v>
      </c>
      <c r="O26" s="55">
        <v>5839</v>
      </c>
      <c r="P26" s="55">
        <v>5990</v>
      </c>
      <c r="Q26" s="55">
        <v>6149</v>
      </c>
      <c r="R26" s="55">
        <v>6324</v>
      </c>
      <c r="S26" s="55">
        <v>6552</v>
      </c>
      <c r="T26" s="55">
        <v>6692</v>
      </c>
      <c r="U26" s="55">
        <v>6839</v>
      </c>
      <c r="V26" s="55">
        <v>7160</v>
      </c>
      <c r="W26" s="55">
        <v>10337</v>
      </c>
      <c r="X26" s="55">
        <v>10380</v>
      </c>
      <c r="Y26" s="55">
        <v>10540</v>
      </c>
      <c r="Z26" s="55">
        <v>11428</v>
      </c>
      <c r="AA26" s="55">
        <v>11655</v>
      </c>
      <c r="AB26" s="55">
        <v>11832</v>
      </c>
    </row>
    <row r="27" spans="2:28" ht="15.75" x14ac:dyDescent="0.3">
      <c r="B27" s="7" t="s">
        <v>146</v>
      </c>
      <c r="C27" s="7" t="s">
        <v>172</v>
      </c>
      <c r="D27" s="55">
        <v>1777</v>
      </c>
      <c r="E27" s="55">
        <v>2102</v>
      </c>
      <c r="F27" s="55">
        <v>2144</v>
      </c>
      <c r="G27" s="55">
        <v>2186</v>
      </c>
      <c r="H27" s="55">
        <v>5838</v>
      </c>
      <c r="I27" s="55">
        <v>6822</v>
      </c>
      <c r="J27" s="55">
        <v>7141</v>
      </c>
      <c r="K27" s="55">
        <v>7383</v>
      </c>
      <c r="L27" s="55">
        <v>7677</v>
      </c>
      <c r="M27" s="55">
        <v>8258</v>
      </c>
      <c r="N27" s="55">
        <v>13285</v>
      </c>
      <c r="O27" s="55">
        <v>15954</v>
      </c>
      <c r="P27" s="55">
        <v>18588</v>
      </c>
      <c r="Q27" s="55">
        <v>19044</v>
      </c>
      <c r="R27" s="55">
        <v>17043</v>
      </c>
      <c r="S27" s="55">
        <v>17721</v>
      </c>
      <c r="T27" s="55">
        <v>17969</v>
      </c>
      <c r="U27" s="55">
        <v>19011</v>
      </c>
      <c r="V27" s="55">
        <v>24479</v>
      </c>
      <c r="W27" s="55">
        <v>29170</v>
      </c>
      <c r="X27" s="55">
        <v>29389</v>
      </c>
      <c r="Y27" s="55">
        <v>30084</v>
      </c>
      <c r="Z27" s="55">
        <v>30483</v>
      </c>
      <c r="AA27" s="55">
        <v>33799</v>
      </c>
      <c r="AB27" s="55">
        <v>34196</v>
      </c>
    </row>
    <row r="28" spans="2:28" ht="15.75" x14ac:dyDescent="0.3">
      <c r="B28" s="7" t="s">
        <v>146</v>
      </c>
      <c r="C28" s="7" t="s">
        <v>173</v>
      </c>
      <c r="D28" s="55">
        <v>1188</v>
      </c>
      <c r="E28" s="55">
        <v>1211</v>
      </c>
      <c r="F28" s="55">
        <v>1218</v>
      </c>
      <c r="G28" s="55">
        <v>1234</v>
      </c>
      <c r="H28" s="55">
        <v>1568</v>
      </c>
      <c r="I28" s="55">
        <v>1640</v>
      </c>
      <c r="J28" s="55">
        <v>1719</v>
      </c>
      <c r="K28" s="55">
        <v>1849</v>
      </c>
      <c r="L28" s="55">
        <v>1965</v>
      </c>
      <c r="M28" s="55">
        <v>2068</v>
      </c>
      <c r="N28" s="55">
        <v>2197</v>
      </c>
      <c r="O28" s="55">
        <v>2163</v>
      </c>
      <c r="P28" s="55">
        <v>2195</v>
      </c>
      <c r="Q28" s="55">
        <v>2302</v>
      </c>
      <c r="R28" s="55">
        <v>2368</v>
      </c>
      <c r="S28" s="55">
        <v>2488</v>
      </c>
      <c r="T28" s="55">
        <v>2534</v>
      </c>
      <c r="U28" s="55">
        <v>2597</v>
      </c>
      <c r="V28" s="55">
        <v>2736</v>
      </c>
      <c r="W28" s="55">
        <v>4622</v>
      </c>
      <c r="X28" s="55">
        <v>4724</v>
      </c>
      <c r="Y28" s="55">
        <v>4790</v>
      </c>
      <c r="Z28" s="55">
        <v>5237</v>
      </c>
      <c r="AA28" s="55">
        <v>5351</v>
      </c>
      <c r="AB28" s="55">
        <v>5424</v>
      </c>
    </row>
    <row r="29" spans="2:28" ht="15.75" x14ac:dyDescent="0.3">
      <c r="B29" s="7" t="s">
        <v>146</v>
      </c>
      <c r="C29" s="7" t="s">
        <v>174</v>
      </c>
      <c r="D29" s="55">
        <v>321</v>
      </c>
      <c r="E29" s="55">
        <v>329</v>
      </c>
      <c r="F29" s="55">
        <v>330</v>
      </c>
      <c r="G29" s="55">
        <v>332</v>
      </c>
      <c r="H29" s="55">
        <v>359</v>
      </c>
      <c r="I29" s="55">
        <v>378</v>
      </c>
      <c r="J29" s="55">
        <v>406</v>
      </c>
      <c r="K29" s="55">
        <v>432</v>
      </c>
      <c r="L29" s="55">
        <v>463</v>
      </c>
      <c r="M29" s="55">
        <v>497</v>
      </c>
      <c r="N29" s="55">
        <v>612</v>
      </c>
      <c r="O29" s="55">
        <v>525</v>
      </c>
      <c r="P29" s="55">
        <v>570</v>
      </c>
      <c r="Q29" s="55">
        <v>613</v>
      </c>
      <c r="R29" s="55">
        <v>628</v>
      </c>
      <c r="S29" s="55">
        <v>671</v>
      </c>
      <c r="T29" s="55">
        <v>698</v>
      </c>
      <c r="U29" s="55">
        <v>787</v>
      </c>
      <c r="V29" s="55">
        <v>847</v>
      </c>
      <c r="W29" s="55">
        <v>992</v>
      </c>
      <c r="X29" s="55">
        <v>1015</v>
      </c>
      <c r="Y29" s="55">
        <v>1027</v>
      </c>
      <c r="Z29" s="55">
        <v>1034</v>
      </c>
      <c r="AA29" s="55">
        <v>1059</v>
      </c>
      <c r="AB29" s="55">
        <v>1069</v>
      </c>
    </row>
    <row r="30" spans="2:28" ht="15.75" x14ac:dyDescent="0.3">
      <c r="B30" s="7" t="s">
        <v>146</v>
      </c>
      <c r="C30" s="7" t="s">
        <v>175</v>
      </c>
      <c r="D30" s="55">
        <v>367</v>
      </c>
      <c r="E30" s="55">
        <v>377</v>
      </c>
      <c r="F30" s="55">
        <v>377</v>
      </c>
      <c r="G30" s="55">
        <v>379</v>
      </c>
      <c r="H30" s="55">
        <v>382</v>
      </c>
      <c r="I30" s="55">
        <v>393</v>
      </c>
      <c r="J30" s="55">
        <v>469</v>
      </c>
      <c r="K30" s="55">
        <v>502</v>
      </c>
      <c r="L30" s="55">
        <v>526</v>
      </c>
      <c r="M30" s="55">
        <v>559</v>
      </c>
      <c r="N30" s="55">
        <v>750</v>
      </c>
      <c r="O30" s="55">
        <v>671</v>
      </c>
      <c r="P30" s="55">
        <v>750</v>
      </c>
      <c r="Q30" s="55">
        <v>830</v>
      </c>
      <c r="R30" s="55">
        <v>849</v>
      </c>
      <c r="S30" s="55">
        <v>928</v>
      </c>
      <c r="T30" s="55">
        <v>947</v>
      </c>
      <c r="U30" s="55">
        <v>956</v>
      </c>
      <c r="V30" s="55">
        <v>970</v>
      </c>
      <c r="W30" s="55">
        <v>1061</v>
      </c>
      <c r="X30" s="55">
        <v>1083</v>
      </c>
      <c r="Y30" s="55">
        <v>1085</v>
      </c>
      <c r="Z30" s="55">
        <v>1087</v>
      </c>
      <c r="AA30" s="55">
        <v>1104</v>
      </c>
      <c r="AB30" s="55">
        <v>1125</v>
      </c>
    </row>
    <row r="31" spans="2:28" ht="15.75" x14ac:dyDescent="0.3">
      <c r="B31" s="7" t="s">
        <v>146</v>
      </c>
      <c r="C31" s="7" t="s">
        <v>176</v>
      </c>
      <c r="D31" s="55">
        <v>64</v>
      </c>
      <c r="E31" s="55">
        <v>70</v>
      </c>
      <c r="F31" s="55">
        <v>70</v>
      </c>
      <c r="G31" s="55">
        <v>73</v>
      </c>
      <c r="H31" s="55">
        <v>78</v>
      </c>
      <c r="I31" s="55">
        <v>81</v>
      </c>
      <c r="J31" s="55">
        <v>126</v>
      </c>
      <c r="K31" s="55">
        <v>131</v>
      </c>
      <c r="L31" s="55">
        <v>135</v>
      </c>
      <c r="M31" s="55">
        <v>144</v>
      </c>
      <c r="N31" s="55">
        <v>165</v>
      </c>
      <c r="O31" s="55">
        <v>148</v>
      </c>
      <c r="P31" s="55">
        <v>152</v>
      </c>
      <c r="Q31" s="55">
        <v>208</v>
      </c>
      <c r="R31" s="55">
        <v>240</v>
      </c>
      <c r="S31" s="55">
        <v>252</v>
      </c>
      <c r="T31" s="55">
        <v>257</v>
      </c>
      <c r="U31" s="55">
        <v>282</v>
      </c>
      <c r="V31" s="55">
        <v>305</v>
      </c>
      <c r="W31" s="55">
        <v>403</v>
      </c>
      <c r="X31" s="55">
        <v>470</v>
      </c>
      <c r="Y31" s="55">
        <v>471</v>
      </c>
      <c r="Z31" s="55">
        <v>479</v>
      </c>
      <c r="AA31" s="55">
        <v>486</v>
      </c>
      <c r="AB31" s="55">
        <v>481</v>
      </c>
    </row>
    <row r="32" spans="2:28" ht="15.75" x14ac:dyDescent="0.3">
      <c r="B32" s="7" t="s">
        <v>147</v>
      </c>
      <c r="C32" s="7" t="s">
        <v>153</v>
      </c>
      <c r="D32" s="55">
        <v>398</v>
      </c>
      <c r="E32" s="55">
        <v>489</v>
      </c>
      <c r="F32" s="55">
        <v>517</v>
      </c>
      <c r="G32" s="55">
        <v>1421</v>
      </c>
      <c r="H32" s="55">
        <v>4869</v>
      </c>
      <c r="I32" s="55">
        <v>5195</v>
      </c>
      <c r="J32" s="55">
        <v>5681</v>
      </c>
      <c r="K32" s="55">
        <v>5999</v>
      </c>
      <c r="L32" s="55">
        <v>6285</v>
      </c>
      <c r="M32" s="55">
        <v>8576</v>
      </c>
      <c r="N32" s="55">
        <v>12049</v>
      </c>
      <c r="O32" s="55">
        <v>13042</v>
      </c>
      <c r="P32" s="55">
        <v>15564</v>
      </c>
      <c r="Q32" s="55">
        <v>16155</v>
      </c>
      <c r="R32" s="55">
        <v>16782</v>
      </c>
      <c r="S32" s="55">
        <v>22937</v>
      </c>
      <c r="T32" s="55">
        <v>24364</v>
      </c>
      <c r="U32" s="55">
        <v>26320</v>
      </c>
      <c r="V32" s="55">
        <v>41101</v>
      </c>
      <c r="W32" s="55">
        <v>48491</v>
      </c>
      <c r="X32" s="55">
        <v>49286</v>
      </c>
      <c r="Y32" s="55">
        <v>50104</v>
      </c>
      <c r="Z32" s="55">
        <v>52379</v>
      </c>
      <c r="AA32" s="55">
        <v>50033</v>
      </c>
      <c r="AB32" s="55">
        <v>50762</v>
      </c>
    </row>
    <row r="33" spans="2:28" ht="15.75" x14ac:dyDescent="0.3">
      <c r="B33" s="7" t="s">
        <v>147</v>
      </c>
      <c r="C33" s="7" t="s">
        <v>154</v>
      </c>
      <c r="D33" s="55">
        <v>632</v>
      </c>
      <c r="E33" s="55">
        <v>701</v>
      </c>
      <c r="F33" s="55">
        <v>756</v>
      </c>
      <c r="G33" s="55">
        <v>856</v>
      </c>
      <c r="H33" s="55">
        <v>934</v>
      </c>
      <c r="I33" s="55">
        <v>997</v>
      </c>
      <c r="J33" s="55">
        <v>1223</v>
      </c>
      <c r="K33" s="55">
        <v>1393</v>
      </c>
      <c r="L33" s="55">
        <v>1556</v>
      </c>
      <c r="M33" s="55">
        <v>1791</v>
      </c>
      <c r="N33" s="55">
        <v>1923</v>
      </c>
      <c r="O33" s="55">
        <v>2013</v>
      </c>
      <c r="P33" s="55">
        <v>2235</v>
      </c>
      <c r="Q33" s="55">
        <v>2377</v>
      </c>
      <c r="R33" s="55">
        <v>2562</v>
      </c>
      <c r="S33" s="55">
        <v>2925</v>
      </c>
      <c r="T33" s="55">
        <v>3052</v>
      </c>
      <c r="U33" s="55">
        <v>3301</v>
      </c>
      <c r="V33" s="55">
        <v>3940</v>
      </c>
      <c r="W33" s="55">
        <v>5081</v>
      </c>
      <c r="X33" s="55">
        <v>5187</v>
      </c>
      <c r="Y33" s="55">
        <v>5494</v>
      </c>
      <c r="Z33" s="55">
        <v>5634</v>
      </c>
      <c r="AA33" s="55">
        <v>5699</v>
      </c>
      <c r="AB33" s="55">
        <v>5798</v>
      </c>
    </row>
    <row r="34" spans="2:28" ht="15.75" x14ac:dyDescent="0.3">
      <c r="B34" s="7" t="s">
        <v>147</v>
      </c>
      <c r="C34" s="7" t="s">
        <v>155</v>
      </c>
      <c r="D34" s="55">
        <v>3224</v>
      </c>
      <c r="E34" s="55">
        <v>3284</v>
      </c>
      <c r="F34" s="55">
        <v>3345</v>
      </c>
      <c r="G34" s="55">
        <v>3471</v>
      </c>
      <c r="H34" s="55">
        <v>3536</v>
      </c>
      <c r="I34" s="55">
        <v>3735</v>
      </c>
      <c r="J34" s="55">
        <v>3916</v>
      </c>
      <c r="K34" s="55">
        <v>4104</v>
      </c>
      <c r="L34" s="55">
        <v>4432</v>
      </c>
      <c r="M34" s="55">
        <v>5056</v>
      </c>
      <c r="N34" s="55">
        <v>5701</v>
      </c>
      <c r="O34" s="55">
        <v>5838</v>
      </c>
      <c r="P34" s="55">
        <v>5977</v>
      </c>
      <c r="Q34" s="55">
        <v>6149</v>
      </c>
      <c r="R34" s="55">
        <v>6259</v>
      </c>
      <c r="S34" s="55">
        <v>6443</v>
      </c>
      <c r="T34" s="55">
        <v>6635</v>
      </c>
      <c r="U34" s="55">
        <v>7331</v>
      </c>
      <c r="V34" s="55">
        <v>9264</v>
      </c>
      <c r="W34" s="55">
        <v>12688</v>
      </c>
      <c r="X34" s="55">
        <v>12891</v>
      </c>
      <c r="Y34" s="55">
        <v>16148</v>
      </c>
      <c r="Z34" s="55">
        <v>16391</v>
      </c>
      <c r="AA34" s="55">
        <v>16665</v>
      </c>
      <c r="AB34" s="55">
        <v>16888</v>
      </c>
    </row>
    <row r="35" spans="2:28" ht="15.75" x14ac:dyDescent="0.3">
      <c r="B35" s="7" t="s">
        <v>147</v>
      </c>
      <c r="C35" s="7" t="s">
        <v>156</v>
      </c>
      <c r="D35" s="55">
        <v>229</v>
      </c>
      <c r="E35" s="55">
        <v>344</v>
      </c>
      <c r="F35" s="55">
        <v>365</v>
      </c>
      <c r="G35" s="55">
        <v>1447</v>
      </c>
      <c r="H35" s="55">
        <v>4172</v>
      </c>
      <c r="I35" s="55">
        <v>4399</v>
      </c>
      <c r="J35" s="55">
        <v>4656</v>
      </c>
      <c r="K35" s="55">
        <v>4893</v>
      </c>
      <c r="L35" s="55">
        <v>5133</v>
      </c>
      <c r="M35" s="55">
        <v>7741</v>
      </c>
      <c r="N35" s="55">
        <v>10521</v>
      </c>
      <c r="O35" s="55">
        <v>10951</v>
      </c>
      <c r="P35" s="55">
        <v>13670</v>
      </c>
      <c r="Q35" s="55">
        <v>13986</v>
      </c>
      <c r="R35" s="55">
        <v>14284</v>
      </c>
      <c r="S35" s="55">
        <v>19711</v>
      </c>
      <c r="T35" s="55">
        <v>21200</v>
      </c>
      <c r="U35" s="55">
        <v>23197</v>
      </c>
      <c r="V35" s="55">
        <v>35474</v>
      </c>
      <c r="W35" s="55">
        <v>43077</v>
      </c>
      <c r="X35" s="55">
        <v>43803</v>
      </c>
      <c r="Y35" s="55">
        <v>44563</v>
      </c>
      <c r="Z35" s="55">
        <v>47263</v>
      </c>
      <c r="AA35" s="55">
        <v>45036</v>
      </c>
      <c r="AB35" s="55">
        <v>45713</v>
      </c>
    </row>
    <row r="36" spans="2:28" ht="15.75" x14ac:dyDescent="0.3">
      <c r="B36" s="7" t="s">
        <v>147</v>
      </c>
      <c r="C36" s="7" t="s">
        <v>157</v>
      </c>
      <c r="D36" s="55">
        <v>414</v>
      </c>
      <c r="E36" s="55">
        <v>432</v>
      </c>
      <c r="F36" s="55">
        <v>457</v>
      </c>
      <c r="G36" s="55">
        <v>675</v>
      </c>
      <c r="H36" s="55">
        <v>879</v>
      </c>
      <c r="I36" s="55">
        <v>921</v>
      </c>
      <c r="J36" s="55">
        <v>2180</v>
      </c>
      <c r="K36" s="55">
        <v>2669</v>
      </c>
      <c r="L36" s="55">
        <v>5209</v>
      </c>
      <c r="M36" s="55">
        <v>5527</v>
      </c>
      <c r="N36" s="55">
        <v>5875</v>
      </c>
      <c r="O36" s="55">
        <v>6022</v>
      </c>
      <c r="P36" s="55">
        <v>6782</v>
      </c>
      <c r="Q36" s="55">
        <v>8693</v>
      </c>
      <c r="R36" s="55">
        <v>9276</v>
      </c>
      <c r="S36" s="55">
        <v>9661</v>
      </c>
      <c r="T36" s="55">
        <v>9830</v>
      </c>
      <c r="U36" s="55">
        <v>11876</v>
      </c>
      <c r="V36" s="55">
        <v>14230</v>
      </c>
      <c r="W36" s="55">
        <v>17661</v>
      </c>
      <c r="X36" s="55">
        <v>17940</v>
      </c>
      <c r="Y36" s="55">
        <v>15213</v>
      </c>
      <c r="Z36" s="55">
        <v>17210</v>
      </c>
      <c r="AA36" s="55">
        <v>19018</v>
      </c>
      <c r="AB36" s="55">
        <v>19267</v>
      </c>
    </row>
    <row r="37" spans="2:28" ht="15.75" x14ac:dyDescent="0.3">
      <c r="B37" s="7" t="s">
        <v>147</v>
      </c>
      <c r="C37" s="7" t="s">
        <v>158</v>
      </c>
      <c r="D37" s="55">
        <v>485</v>
      </c>
      <c r="E37" s="55">
        <v>494</v>
      </c>
      <c r="F37" s="55">
        <v>505</v>
      </c>
      <c r="G37" s="55">
        <v>556</v>
      </c>
      <c r="H37" s="55">
        <v>569</v>
      </c>
      <c r="I37" s="55">
        <v>595</v>
      </c>
      <c r="J37" s="55">
        <v>626</v>
      </c>
      <c r="K37" s="55">
        <v>660</v>
      </c>
      <c r="L37" s="55">
        <v>769</v>
      </c>
      <c r="M37" s="55">
        <v>866</v>
      </c>
      <c r="N37" s="55">
        <v>968</v>
      </c>
      <c r="O37" s="55">
        <v>1007</v>
      </c>
      <c r="P37" s="55">
        <v>1058</v>
      </c>
      <c r="Q37" s="55">
        <v>1098</v>
      </c>
      <c r="R37" s="55">
        <v>1119</v>
      </c>
      <c r="S37" s="55">
        <v>1181</v>
      </c>
      <c r="T37" s="55">
        <v>1217</v>
      </c>
      <c r="U37" s="55">
        <v>1305</v>
      </c>
      <c r="V37" s="55">
        <v>1592</v>
      </c>
      <c r="W37" s="55">
        <v>2250</v>
      </c>
      <c r="X37" s="55">
        <v>2285</v>
      </c>
      <c r="Y37" s="55">
        <v>2709</v>
      </c>
      <c r="Z37" s="55">
        <v>2761</v>
      </c>
      <c r="AA37" s="55">
        <v>2813</v>
      </c>
      <c r="AB37" s="55">
        <v>2842</v>
      </c>
    </row>
    <row r="38" spans="2:28" ht="15.75" x14ac:dyDescent="0.3">
      <c r="B38" s="7" t="s">
        <v>147</v>
      </c>
      <c r="C38" s="7" t="s">
        <v>159</v>
      </c>
      <c r="D38" s="55">
        <v>3136</v>
      </c>
      <c r="E38" s="55">
        <v>3209</v>
      </c>
      <c r="F38" s="55">
        <v>3283</v>
      </c>
      <c r="G38" s="55">
        <v>3749</v>
      </c>
      <c r="H38" s="55">
        <v>4270</v>
      </c>
      <c r="I38" s="55">
        <v>4471</v>
      </c>
      <c r="J38" s="55">
        <v>10925</v>
      </c>
      <c r="K38" s="55">
        <v>12749</v>
      </c>
      <c r="L38" s="55">
        <v>19357</v>
      </c>
      <c r="M38" s="55">
        <v>20517</v>
      </c>
      <c r="N38" s="55">
        <v>22596</v>
      </c>
      <c r="O38" s="55">
        <v>23193</v>
      </c>
      <c r="P38" s="55">
        <v>26100</v>
      </c>
      <c r="Q38" s="55">
        <v>35588</v>
      </c>
      <c r="R38" s="55">
        <v>38948</v>
      </c>
      <c r="S38" s="55">
        <v>40022</v>
      </c>
      <c r="T38" s="55">
        <v>40709</v>
      </c>
      <c r="U38" s="55">
        <v>48276</v>
      </c>
      <c r="V38" s="55">
        <v>56342</v>
      </c>
      <c r="W38" s="55">
        <v>64704</v>
      </c>
      <c r="X38" s="55">
        <v>65739</v>
      </c>
      <c r="Y38" s="55">
        <v>59223</v>
      </c>
      <c r="Z38" s="55">
        <v>65079</v>
      </c>
      <c r="AA38" s="55">
        <v>69380</v>
      </c>
      <c r="AB38" s="55">
        <v>70288</v>
      </c>
    </row>
    <row r="39" spans="2:28" ht="15.75" x14ac:dyDescent="0.3">
      <c r="B39" s="7" t="s">
        <v>147</v>
      </c>
      <c r="C39" s="7" t="s">
        <v>160</v>
      </c>
      <c r="D39" s="55">
        <v>841</v>
      </c>
      <c r="E39" s="55">
        <v>898</v>
      </c>
      <c r="F39" s="55">
        <v>933</v>
      </c>
      <c r="G39" s="55">
        <v>957</v>
      </c>
      <c r="H39" s="55">
        <v>2616</v>
      </c>
      <c r="I39" s="55">
        <v>3071</v>
      </c>
      <c r="J39" s="55">
        <v>4104</v>
      </c>
      <c r="K39" s="55">
        <v>4441</v>
      </c>
      <c r="L39" s="55">
        <v>4643</v>
      </c>
      <c r="M39" s="55">
        <v>5342</v>
      </c>
      <c r="N39" s="55">
        <v>8712</v>
      </c>
      <c r="O39" s="55">
        <v>11462</v>
      </c>
      <c r="P39" s="55">
        <v>12614</v>
      </c>
      <c r="Q39" s="55">
        <v>14129</v>
      </c>
      <c r="R39" s="55">
        <v>16033</v>
      </c>
      <c r="S39" s="55">
        <v>18697</v>
      </c>
      <c r="T39" s="55">
        <v>19045</v>
      </c>
      <c r="U39" s="55">
        <v>19720</v>
      </c>
      <c r="V39" s="55">
        <v>21584</v>
      </c>
      <c r="W39" s="55">
        <v>26269</v>
      </c>
      <c r="X39" s="55">
        <v>26711</v>
      </c>
      <c r="Y39" s="55">
        <v>27259</v>
      </c>
      <c r="Z39" s="55">
        <v>28651</v>
      </c>
      <c r="AA39" s="55">
        <v>25940</v>
      </c>
      <c r="AB39" s="55">
        <v>26270</v>
      </c>
    </row>
    <row r="40" spans="2:28" ht="15.75" x14ac:dyDescent="0.3">
      <c r="B40" s="7" t="s">
        <v>147</v>
      </c>
      <c r="C40" s="7" t="s">
        <v>161</v>
      </c>
      <c r="D40" s="55">
        <v>425</v>
      </c>
      <c r="E40" s="55">
        <v>3556</v>
      </c>
      <c r="F40" s="55">
        <v>6635</v>
      </c>
      <c r="G40" s="55">
        <v>7930</v>
      </c>
      <c r="H40" s="55">
        <v>9181</v>
      </c>
      <c r="I40" s="55">
        <v>9586</v>
      </c>
      <c r="J40" s="55">
        <v>13239</v>
      </c>
      <c r="K40" s="55">
        <v>19146</v>
      </c>
      <c r="L40" s="55">
        <v>20556</v>
      </c>
      <c r="M40" s="55">
        <v>22865</v>
      </c>
      <c r="N40" s="55">
        <v>23779</v>
      </c>
      <c r="O40" s="55">
        <v>24826</v>
      </c>
      <c r="P40" s="55">
        <v>29008</v>
      </c>
      <c r="Q40" s="55">
        <v>31748</v>
      </c>
      <c r="R40" s="55">
        <v>37665</v>
      </c>
      <c r="S40" s="55">
        <v>47296</v>
      </c>
      <c r="T40" s="55">
        <v>48749</v>
      </c>
      <c r="U40" s="55">
        <v>53103</v>
      </c>
      <c r="V40" s="55">
        <v>59882</v>
      </c>
      <c r="W40" s="55">
        <v>66347</v>
      </c>
      <c r="X40" s="55">
        <v>67850</v>
      </c>
      <c r="Y40" s="55">
        <v>74472</v>
      </c>
      <c r="Z40" s="55">
        <v>76773</v>
      </c>
      <c r="AA40" s="55">
        <v>78231</v>
      </c>
      <c r="AB40" s="55">
        <v>79759</v>
      </c>
    </row>
    <row r="41" spans="2:28" ht="15.75" x14ac:dyDescent="0.3">
      <c r="B41" s="7" t="s">
        <v>147</v>
      </c>
      <c r="C41" s="7" t="s">
        <v>162</v>
      </c>
      <c r="D41" s="55">
        <v>903</v>
      </c>
      <c r="E41" s="55">
        <v>918</v>
      </c>
      <c r="F41" s="55">
        <v>936</v>
      </c>
      <c r="G41" s="55">
        <v>997</v>
      </c>
      <c r="H41" s="55">
        <v>1018</v>
      </c>
      <c r="I41" s="55">
        <v>1073</v>
      </c>
      <c r="J41" s="55">
        <v>1125</v>
      </c>
      <c r="K41" s="55">
        <v>1179</v>
      </c>
      <c r="L41" s="55">
        <v>1326</v>
      </c>
      <c r="M41" s="55">
        <v>1470</v>
      </c>
      <c r="N41" s="55">
        <v>1641</v>
      </c>
      <c r="O41" s="55">
        <v>1701</v>
      </c>
      <c r="P41" s="55">
        <v>1760</v>
      </c>
      <c r="Q41" s="55">
        <v>1817</v>
      </c>
      <c r="R41" s="55">
        <v>1849</v>
      </c>
      <c r="S41" s="55">
        <v>1919</v>
      </c>
      <c r="T41" s="55">
        <v>1970</v>
      </c>
      <c r="U41" s="55">
        <v>2112</v>
      </c>
      <c r="V41" s="55">
        <v>2615</v>
      </c>
      <c r="W41" s="55">
        <v>3722</v>
      </c>
      <c r="X41" s="55">
        <v>3779</v>
      </c>
      <c r="Y41" s="55">
        <v>4370</v>
      </c>
      <c r="Z41" s="55">
        <v>4452</v>
      </c>
      <c r="AA41" s="55">
        <v>4530</v>
      </c>
      <c r="AB41" s="55">
        <v>4577</v>
      </c>
    </row>
    <row r="42" spans="2:28" ht="15.75" x14ac:dyDescent="0.3">
      <c r="B42" s="7" t="s">
        <v>147</v>
      </c>
      <c r="C42" s="7" t="s">
        <v>163</v>
      </c>
      <c r="D42" s="55">
        <v>642</v>
      </c>
      <c r="E42" s="55">
        <v>6302</v>
      </c>
      <c r="F42" s="55">
        <v>12112</v>
      </c>
      <c r="G42" s="55">
        <v>15549</v>
      </c>
      <c r="H42" s="55">
        <v>22345</v>
      </c>
      <c r="I42" s="55">
        <v>23332</v>
      </c>
      <c r="J42" s="55">
        <v>29779</v>
      </c>
      <c r="K42" s="55">
        <v>43449</v>
      </c>
      <c r="L42" s="55">
        <v>46272</v>
      </c>
      <c r="M42" s="55">
        <v>54982</v>
      </c>
      <c r="N42" s="55">
        <v>58668</v>
      </c>
      <c r="O42" s="55">
        <v>60214</v>
      </c>
      <c r="P42" s="55">
        <v>73270</v>
      </c>
      <c r="Q42" s="55">
        <v>81486</v>
      </c>
      <c r="R42" s="55">
        <v>93791</v>
      </c>
      <c r="S42" s="55">
        <v>132738</v>
      </c>
      <c r="T42" s="55">
        <v>137635</v>
      </c>
      <c r="U42" s="55">
        <v>148203</v>
      </c>
      <c r="V42" s="55">
        <v>178401</v>
      </c>
      <c r="W42" s="55">
        <v>198903</v>
      </c>
      <c r="X42" s="55">
        <v>202710</v>
      </c>
      <c r="Y42" s="55">
        <v>218049</v>
      </c>
      <c r="Z42" s="55">
        <v>223176</v>
      </c>
      <c r="AA42" s="55">
        <v>225087</v>
      </c>
      <c r="AB42" s="55">
        <v>228513</v>
      </c>
    </row>
    <row r="43" spans="2:28" ht="15.75" x14ac:dyDescent="0.3">
      <c r="B43" s="7" t="s">
        <v>147</v>
      </c>
      <c r="C43" s="7" t="s">
        <v>164</v>
      </c>
      <c r="D43" s="55">
        <v>1993</v>
      </c>
      <c r="E43" s="55">
        <v>2089</v>
      </c>
      <c r="F43" s="55">
        <v>2156</v>
      </c>
      <c r="G43" s="55">
        <v>2212</v>
      </c>
      <c r="H43" s="55">
        <v>6381</v>
      </c>
      <c r="I43" s="55">
        <v>7374</v>
      </c>
      <c r="J43" s="55">
        <v>10083</v>
      </c>
      <c r="K43" s="55">
        <v>10805</v>
      </c>
      <c r="L43" s="55">
        <v>11284</v>
      </c>
      <c r="M43" s="55">
        <v>12942</v>
      </c>
      <c r="N43" s="55">
        <v>20989</v>
      </c>
      <c r="O43" s="55">
        <v>27602</v>
      </c>
      <c r="P43" s="55">
        <v>30085</v>
      </c>
      <c r="Q43" s="55">
        <v>33482</v>
      </c>
      <c r="R43" s="55">
        <v>38203</v>
      </c>
      <c r="S43" s="55">
        <v>44546</v>
      </c>
      <c r="T43" s="55">
        <v>45322</v>
      </c>
      <c r="U43" s="55">
        <v>46925</v>
      </c>
      <c r="V43" s="55">
        <v>51106</v>
      </c>
      <c r="W43" s="55">
        <v>62431</v>
      </c>
      <c r="X43" s="55">
        <v>63435</v>
      </c>
      <c r="Y43" s="55">
        <v>64664</v>
      </c>
      <c r="Z43" s="55">
        <v>68102</v>
      </c>
      <c r="AA43" s="55">
        <v>61494</v>
      </c>
      <c r="AB43" s="55">
        <v>62280</v>
      </c>
    </row>
    <row r="44" spans="2:28" ht="15.75" x14ac:dyDescent="0.3">
      <c r="B44" s="7" t="s">
        <v>147</v>
      </c>
      <c r="C44" s="7" t="s">
        <v>165</v>
      </c>
      <c r="D44" s="55">
        <v>5660</v>
      </c>
      <c r="E44" s="55">
        <v>6208</v>
      </c>
      <c r="F44" s="55">
        <v>6475</v>
      </c>
      <c r="G44" s="55">
        <v>7967</v>
      </c>
      <c r="H44" s="55">
        <v>17507</v>
      </c>
      <c r="I44" s="55">
        <v>19532</v>
      </c>
      <c r="J44" s="55">
        <v>24485</v>
      </c>
      <c r="K44" s="55">
        <v>26594</v>
      </c>
      <c r="L44" s="55">
        <v>27811</v>
      </c>
      <c r="M44" s="55">
        <v>35335</v>
      </c>
      <c r="N44" s="55">
        <v>51845</v>
      </c>
      <c r="O44" s="55">
        <v>67921</v>
      </c>
      <c r="P44" s="55">
        <v>75316</v>
      </c>
      <c r="Q44" s="55">
        <v>81301</v>
      </c>
      <c r="R44" s="55">
        <v>89155</v>
      </c>
      <c r="S44" s="55">
        <v>109453</v>
      </c>
      <c r="T44" s="55">
        <v>112635</v>
      </c>
      <c r="U44" s="55">
        <v>119355</v>
      </c>
      <c r="V44" s="55">
        <v>142474</v>
      </c>
      <c r="W44" s="55">
        <v>176416</v>
      </c>
      <c r="X44" s="55">
        <v>179456</v>
      </c>
      <c r="Y44" s="55">
        <v>183465</v>
      </c>
      <c r="Z44" s="55">
        <v>194600</v>
      </c>
      <c r="AA44" s="55">
        <v>181645</v>
      </c>
      <c r="AB44" s="55">
        <v>184216</v>
      </c>
    </row>
    <row r="45" spans="2:28" ht="15.75" x14ac:dyDescent="0.3">
      <c r="B45" s="7" t="s">
        <v>147</v>
      </c>
      <c r="C45" s="7" t="s">
        <v>166</v>
      </c>
      <c r="D45" s="55">
        <v>457</v>
      </c>
      <c r="E45" s="55">
        <v>464</v>
      </c>
      <c r="F45" s="55">
        <v>474</v>
      </c>
      <c r="G45" s="55">
        <v>636</v>
      </c>
      <c r="H45" s="55">
        <v>790</v>
      </c>
      <c r="I45" s="55">
        <v>829</v>
      </c>
      <c r="J45" s="55">
        <v>1758</v>
      </c>
      <c r="K45" s="55">
        <v>2104</v>
      </c>
      <c r="L45" s="55">
        <v>3369</v>
      </c>
      <c r="M45" s="55">
        <v>3604</v>
      </c>
      <c r="N45" s="55">
        <v>3962</v>
      </c>
      <c r="O45" s="55">
        <v>4098</v>
      </c>
      <c r="P45" s="55">
        <v>4652</v>
      </c>
      <c r="Q45" s="55">
        <v>5947</v>
      </c>
      <c r="R45" s="55">
        <v>6483</v>
      </c>
      <c r="S45" s="55">
        <v>6730</v>
      </c>
      <c r="T45" s="55">
        <v>6849</v>
      </c>
      <c r="U45" s="55">
        <v>8626</v>
      </c>
      <c r="V45" s="55">
        <v>10110</v>
      </c>
      <c r="W45" s="55">
        <v>11934</v>
      </c>
      <c r="X45" s="55">
        <v>12123</v>
      </c>
      <c r="Y45" s="55">
        <v>10849</v>
      </c>
      <c r="Z45" s="55">
        <v>12100</v>
      </c>
      <c r="AA45" s="55">
        <v>13057</v>
      </c>
      <c r="AB45" s="55">
        <v>13232</v>
      </c>
    </row>
    <row r="46" spans="2:28" ht="15.75" x14ac:dyDescent="0.3">
      <c r="B46" s="7" t="s">
        <v>147</v>
      </c>
      <c r="C46" s="7" t="s">
        <v>167</v>
      </c>
      <c r="D46" s="55">
        <v>871</v>
      </c>
      <c r="E46" s="55">
        <v>886</v>
      </c>
      <c r="F46" s="55">
        <v>922</v>
      </c>
      <c r="G46" s="55">
        <v>939</v>
      </c>
      <c r="H46" s="55">
        <v>973</v>
      </c>
      <c r="I46" s="55">
        <v>1027</v>
      </c>
      <c r="J46" s="55">
        <v>1075</v>
      </c>
      <c r="K46" s="55">
        <v>1129</v>
      </c>
      <c r="L46" s="55">
        <v>1206</v>
      </c>
      <c r="M46" s="55">
        <v>1265</v>
      </c>
      <c r="N46" s="55">
        <v>1296</v>
      </c>
      <c r="O46" s="55">
        <v>1314</v>
      </c>
      <c r="P46" s="55">
        <v>1350</v>
      </c>
      <c r="Q46" s="55">
        <v>1412</v>
      </c>
      <c r="R46" s="55">
        <v>1441</v>
      </c>
      <c r="S46" s="55">
        <v>1492</v>
      </c>
      <c r="T46" s="55">
        <v>1466</v>
      </c>
      <c r="U46" s="55">
        <v>1543</v>
      </c>
      <c r="V46" s="55">
        <v>2007</v>
      </c>
      <c r="W46" s="55">
        <v>3039</v>
      </c>
      <c r="X46" s="55">
        <v>3094</v>
      </c>
      <c r="Y46" s="55">
        <v>3153</v>
      </c>
      <c r="Z46" s="55">
        <v>3200</v>
      </c>
      <c r="AA46" s="55">
        <v>3233</v>
      </c>
      <c r="AB46" s="55">
        <v>3275</v>
      </c>
    </row>
    <row r="47" spans="2:28" ht="15.75" x14ac:dyDescent="0.3">
      <c r="B47" s="7" t="s">
        <v>147</v>
      </c>
      <c r="C47" s="7" t="s">
        <v>168</v>
      </c>
      <c r="D47" s="55">
        <v>224</v>
      </c>
      <c r="E47" s="55">
        <v>2708</v>
      </c>
      <c r="F47" s="55">
        <v>5092</v>
      </c>
      <c r="G47" s="55">
        <v>6704</v>
      </c>
      <c r="H47" s="55">
        <v>9901</v>
      </c>
      <c r="I47" s="55">
        <v>10359</v>
      </c>
      <c r="J47" s="55">
        <v>12382</v>
      </c>
      <c r="K47" s="55">
        <v>19401</v>
      </c>
      <c r="L47" s="55">
        <v>20416</v>
      </c>
      <c r="M47" s="55">
        <v>24307</v>
      </c>
      <c r="N47" s="55">
        <v>25456</v>
      </c>
      <c r="O47" s="55">
        <v>26086</v>
      </c>
      <c r="P47" s="55">
        <v>33002</v>
      </c>
      <c r="Q47" s="55">
        <v>37712</v>
      </c>
      <c r="R47" s="55">
        <v>42363</v>
      </c>
      <c r="S47" s="55">
        <v>64948</v>
      </c>
      <c r="T47" s="55">
        <v>67410</v>
      </c>
      <c r="U47" s="55">
        <v>71662</v>
      </c>
      <c r="V47" s="55">
        <v>83146</v>
      </c>
      <c r="W47" s="55">
        <v>92550</v>
      </c>
      <c r="X47" s="55">
        <v>94150</v>
      </c>
      <c r="Y47" s="55">
        <v>101117</v>
      </c>
      <c r="Z47" s="55">
        <v>103300</v>
      </c>
      <c r="AA47" s="55">
        <v>105341</v>
      </c>
      <c r="AB47" s="55">
        <v>106879</v>
      </c>
    </row>
    <row r="48" spans="2:28" ht="15.75" x14ac:dyDescent="0.3">
      <c r="B48" s="7" t="s">
        <v>147</v>
      </c>
      <c r="C48" s="7" t="s">
        <v>169</v>
      </c>
      <c r="D48" s="55">
        <v>6867</v>
      </c>
      <c r="E48" s="55">
        <v>6993</v>
      </c>
      <c r="F48" s="55">
        <v>7214</v>
      </c>
      <c r="G48" s="55">
        <v>7347</v>
      </c>
      <c r="H48" s="55">
        <v>7626</v>
      </c>
      <c r="I48" s="55">
        <v>8053</v>
      </c>
      <c r="J48" s="55">
        <v>8457</v>
      </c>
      <c r="K48" s="55">
        <v>8876</v>
      </c>
      <c r="L48" s="55">
        <v>9462</v>
      </c>
      <c r="M48" s="55">
        <v>9932</v>
      </c>
      <c r="N48" s="55">
        <v>10172</v>
      </c>
      <c r="O48" s="55">
        <v>10332</v>
      </c>
      <c r="P48" s="55">
        <v>10621</v>
      </c>
      <c r="Q48" s="55">
        <v>11049</v>
      </c>
      <c r="R48" s="55">
        <v>11248</v>
      </c>
      <c r="S48" s="55">
        <v>11502</v>
      </c>
      <c r="T48" s="55">
        <v>11166</v>
      </c>
      <c r="U48" s="55">
        <v>11748</v>
      </c>
      <c r="V48" s="55">
        <v>15697</v>
      </c>
      <c r="W48" s="55">
        <v>23603</v>
      </c>
      <c r="X48" s="55">
        <v>24075</v>
      </c>
      <c r="Y48" s="55">
        <v>24569</v>
      </c>
      <c r="Z48" s="55">
        <v>24948</v>
      </c>
      <c r="AA48" s="55">
        <v>25248</v>
      </c>
      <c r="AB48" s="55">
        <v>25568</v>
      </c>
    </row>
    <row r="49" spans="2:28" ht="15.75" x14ac:dyDescent="0.3">
      <c r="B49" s="7" t="s">
        <v>147</v>
      </c>
      <c r="C49" s="7" t="s">
        <v>170</v>
      </c>
      <c r="D49" s="55">
        <v>1143</v>
      </c>
      <c r="E49" s="55">
        <v>1166</v>
      </c>
      <c r="F49" s="55">
        <v>1187</v>
      </c>
      <c r="G49" s="55">
        <v>1259</v>
      </c>
      <c r="H49" s="55">
        <v>1283</v>
      </c>
      <c r="I49" s="55">
        <v>1345</v>
      </c>
      <c r="J49" s="55">
        <v>1413</v>
      </c>
      <c r="K49" s="55">
        <v>1485</v>
      </c>
      <c r="L49" s="55">
        <v>1613</v>
      </c>
      <c r="M49" s="55">
        <v>1771</v>
      </c>
      <c r="N49" s="55">
        <v>1937</v>
      </c>
      <c r="O49" s="55">
        <v>2004</v>
      </c>
      <c r="P49" s="55">
        <v>2076</v>
      </c>
      <c r="Q49" s="55">
        <v>2130</v>
      </c>
      <c r="R49" s="55">
        <v>2172</v>
      </c>
      <c r="S49" s="55">
        <v>2266</v>
      </c>
      <c r="T49" s="55">
        <v>2329</v>
      </c>
      <c r="U49" s="55">
        <v>2460</v>
      </c>
      <c r="V49" s="55">
        <v>2982</v>
      </c>
      <c r="W49" s="55">
        <v>4173</v>
      </c>
      <c r="X49" s="55">
        <v>4239</v>
      </c>
      <c r="Y49" s="55">
        <v>5032</v>
      </c>
      <c r="Z49" s="55">
        <v>5115</v>
      </c>
      <c r="AA49" s="55">
        <v>5194</v>
      </c>
      <c r="AB49" s="55">
        <v>5259</v>
      </c>
    </row>
    <row r="50" spans="2:28" ht="15.75" x14ac:dyDescent="0.3">
      <c r="B50" s="7" t="s">
        <v>147</v>
      </c>
      <c r="C50" s="7" t="s">
        <v>171</v>
      </c>
      <c r="D50" s="55">
        <v>4034</v>
      </c>
      <c r="E50" s="55">
        <v>4107</v>
      </c>
      <c r="F50" s="55">
        <v>4178</v>
      </c>
      <c r="G50" s="55">
        <v>4368</v>
      </c>
      <c r="H50" s="55">
        <v>4489</v>
      </c>
      <c r="I50" s="55">
        <v>4697</v>
      </c>
      <c r="J50" s="55">
        <v>4919</v>
      </c>
      <c r="K50" s="55">
        <v>5146</v>
      </c>
      <c r="L50" s="55">
        <v>5497</v>
      </c>
      <c r="M50" s="55">
        <v>6036</v>
      </c>
      <c r="N50" s="55">
        <v>6534</v>
      </c>
      <c r="O50" s="55">
        <v>6693</v>
      </c>
      <c r="P50" s="55">
        <v>6956</v>
      </c>
      <c r="Q50" s="55">
        <v>7132</v>
      </c>
      <c r="R50" s="55">
        <v>7250</v>
      </c>
      <c r="S50" s="55">
        <v>7507</v>
      </c>
      <c r="T50" s="55">
        <v>7703</v>
      </c>
      <c r="U50" s="55">
        <v>8063</v>
      </c>
      <c r="V50" s="55">
        <v>9664</v>
      </c>
      <c r="W50" s="55">
        <v>13381</v>
      </c>
      <c r="X50" s="55">
        <v>13597</v>
      </c>
      <c r="Y50" s="55">
        <v>15606</v>
      </c>
      <c r="Z50" s="55">
        <v>15909</v>
      </c>
      <c r="AA50" s="55">
        <v>16082</v>
      </c>
      <c r="AB50" s="55">
        <v>16272</v>
      </c>
    </row>
    <row r="51" spans="2:28" ht="15.75" x14ac:dyDescent="0.3">
      <c r="B51" s="7" t="s">
        <v>147</v>
      </c>
      <c r="C51" s="7" t="s">
        <v>172</v>
      </c>
      <c r="D51" s="55">
        <v>1764</v>
      </c>
      <c r="E51" s="55">
        <v>1860</v>
      </c>
      <c r="F51" s="55">
        <v>1913</v>
      </c>
      <c r="G51" s="55">
        <v>1976</v>
      </c>
      <c r="H51" s="55">
        <v>5857</v>
      </c>
      <c r="I51" s="55">
        <v>6751</v>
      </c>
      <c r="J51" s="55">
        <v>9459</v>
      </c>
      <c r="K51" s="55">
        <v>10104</v>
      </c>
      <c r="L51" s="55">
        <v>10566</v>
      </c>
      <c r="M51" s="55">
        <v>12040</v>
      </c>
      <c r="N51" s="55">
        <v>19157</v>
      </c>
      <c r="O51" s="55">
        <v>25344</v>
      </c>
      <c r="P51" s="55">
        <v>27602</v>
      </c>
      <c r="Q51" s="55">
        <v>30524</v>
      </c>
      <c r="R51" s="55">
        <v>34967</v>
      </c>
      <c r="S51" s="55">
        <v>41033</v>
      </c>
      <c r="T51" s="55">
        <v>41765</v>
      </c>
      <c r="U51" s="55">
        <v>43177</v>
      </c>
      <c r="V51" s="55">
        <v>46855</v>
      </c>
      <c r="W51" s="55">
        <v>56907</v>
      </c>
      <c r="X51" s="55">
        <v>57858</v>
      </c>
      <c r="Y51" s="55">
        <v>58976</v>
      </c>
      <c r="Z51" s="55">
        <v>62372</v>
      </c>
      <c r="AA51" s="55">
        <v>56699</v>
      </c>
      <c r="AB51" s="55">
        <v>57424</v>
      </c>
    </row>
    <row r="52" spans="2:28" ht="15.75" x14ac:dyDescent="0.3">
      <c r="B52" s="7" t="s">
        <v>147</v>
      </c>
      <c r="C52" s="7" t="s">
        <v>173</v>
      </c>
      <c r="D52" s="55">
        <v>1154</v>
      </c>
      <c r="E52" s="55">
        <v>1175</v>
      </c>
      <c r="F52" s="55">
        <v>1197</v>
      </c>
      <c r="G52" s="55">
        <v>1338</v>
      </c>
      <c r="H52" s="55">
        <v>1374</v>
      </c>
      <c r="I52" s="55">
        <v>1449</v>
      </c>
      <c r="J52" s="55">
        <v>1547</v>
      </c>
      <c r="K52" s="55">
        <v>1638</v>
      </c>
      <c r="L52" s="55">
        <v>1876</v>
      </c>
      <c r="M52" s="55">
        <v>2100</v>
      </c>
      <c r="N52" s="55">
        <v>2292</v>
      </c>
      <c r="O52" s="55">
        <v>2356</v>
      </c>
      <c r="P52" s="55">
        <v>2475</v>
      </c>
      <c r="Q52" s="55">
        <v>2582</v>
      </c>
      <c r="R52" s="55">
        <v>2645</v>
      </c>
      <c r="S52" s="55">
        <v>2744</v>
      </c>
      <c r="T52" s="55">
        <v>2813</v>
      </c>
      <c r="U52" s="55">
        <v>3094</v>
      </c>
      <c r="V52" s="55">
        <v>3745</v>
      </c>
      <c r="W52" s="55">
        <v>5322</v>
      </c>
      <c r="X52" s="55">
        <v>5406</v>
      </c>
      <c r="Y52" s="55">
        <v>6231</v>
      </c>
      <c r="Z52" s="55">
        <v>6369</v>
      </c>
      <c r="AA52" s="55">
        <v>6505</v>
      </c>
      <c r="AB52" s="55">
        <v>6580</v>
      </c>
    </row>
    <row r="53" spans="2:28" ht="15.75" x14ac:dyDescent="0.3">
      <c r="B53" s="7" t="s">
        <v>147</v>
      </c>
      <c r="C53" s="7" t="s">
        <v>174</v>
      </c>
      <c r="D53" s="55">
        <v>313</v>
      </c>
      <c r="E53" s="55">
        <v>328</v>
      </c>
      <c r="F53" s="55">
        <v>348</v>
      </c>
      <c r="G53" s="55">
        <v>363</v>
      </c>
      <c r="H53" s="55">
        <v>405</v>
      </c>
      <c r="I53" s="55">
        <v>431</v>
      </c>
      <c r="J53" s="55">
        <v>477</v>
      </c>
      <c r="K53" s="55">
        <v>527</v>
      </c>
      <c r="L53" s="55">
        <v>565</v>
      </c>
      <c r="M53" s="55">
        <v>624</v>
      </c>
      <c r="N53" s="55">
        <v>667</v>
      </c>
      <c r="O53" s="55">
        <v>695</v>
      </c>
      <c r="P53" s="55">
        <v>737</v>
      </c>
      <c r="Q53" s="55">
        <v>788</v>
      </c>
      <c r="R53" s="55">
        <v>846</v>
      </c>
      <c r="S53" s="55">
        <v>962</v>
      </c>
      <c r="T53" s="55">
        <v>968</v>
      </c>
      <c r="U53" s="55">
        <v>1036</v>
      </c>
      <c r="V53" s="55">
        <v>1318</v>
      </c>
      <c r="W53" s="55">
        <v>1856</v>
      </c>
      <c r="X53" s="55">
        <v>1890</v>
      </c>
      <c r="Y53" s="55">
        <v>1959</v>
      </c>
      <c r="Z53" s="55">
        <v>2014</v>
      </c>
      <c r="AA53" s="55">
        <v>2016</v>
      </c>
      <c r="AB53" s="55">
        <v>2040</v>
      </c>
    </row>
    <row r="54" spans="2:28" ht="15.75" x14ac:dyDescent="0.3">
      <c r="B54" s="7" t="s">
        <v>147</v>
      </c>
      <c r="C54" s="7" t="s">
        <v>175</v>
      </c>
      <c r="D54" s="55">
        <v>350</v>
      </c>
      <c r="E54" s="55">
        <v>361</v>
      </c>
      <c r="F54" s="55">
        <v>401</v>
      </c>
      <c r="G54" s="55">
        <v>409</v>
      </c>
      <c r="H54" s="55">
        <v>448</v>
      </c>
      <c r="I54" s="55">
        <v>496</v>
      </c>
      <c r="J54" s="55">
        <v>520</v>
      </c>
      <c r="K54" s="55">
        <v>567</v>
      </c>
      <c r="L54" s="55">
        <v>626</v>
      </c>
      <c r="M54" s="55">
        <v>673</v>
      </c>
      <c r="N54" s="55">
        <v>688</v>
      </c>
      <c r="O54" s="55">
        <v>697</v>
      </c>
      <c r="P54" s="55">
        <v>739</v>
      </c>
      <c r="Q54" s="55">
        <v>794</v>
      </c>
      <c r="R54" s="55">
        <v>810</v>
      </c>
      <c r="S54" s="55">
        <v>856</v>
      </c>
      <c r="T54" s="55">
        <v>833</v>
      </c>
      <c r="U54" s="55">
        <v>915</v>
      </c>
      <c r="V54" s="55">
        <v>1116</v>
      </c>
      <c r="W54" s="55">
        <v>1651</v>
      </c>
      <c r="X54" s="55">
        <v>1685</v>
      </c>
      <c r="Y54" s="55">
        <v>1763</v>
      </c>
      <c r="Z54" s="55">
        <v>1786</v>
      </c>
      <c r="AA54" s="55">
        <v>1813</v>
      </c>
      <c r="AB54" s="55">
        <v>1837</v>
      </c>
    </row>
    <row r="55" spans="2:28" ht="15.75" x14ac:dyDescent="0.3">
      <c r="B55" s="7" t="s">
        <v>147</v>
      </c>
      <c r="C55" s="7" t="s">
        <v>176</v>
      </c>
      <c r="D55" s="55">
        <v>67</v>
      </c>
      <c r="E55" s="55">
        <v>68</v>
      </c>
      <c r="F55" s="55">
        <v>69</v>
      </c>
      <c r="G55" s="55">
        <v>82</v>
      </c>
      <c r="H55" s="55">
        <v>91</v>
      </c>
      <c r="I55" s="55">
        <v>95</v>
      </c>
      <c r="J55" s="55">
        <v>155</v>
      </c>
      <c r="K55" s="55">
        <v>173</v>
      </c>
      <c r="L55" s="55">
        <v>229</v>
      </c>
      <c r="M55" s="55">
        <v>243</v>
      </c>
      <c r="N55" s="55">
        <v>289</v>
      </c>
      <c r="O55" s="55">
        <v>297</v>
      </c>
      <c r="P55" s="55">
        <v>340</v>
      </c>
      <c r="Q55" s="55">
        <v>429</v>
      </c>
      <c r="R55" s="55">
        <v>476</v>
      </c>
      <c r="S55" s="55">
        <v>494</v>
      </c>
      <c r="T55" s="55">
        <v>505</v>
      </c>
      <c r="U55" s="55">
        <v>646</v>
      </c>
      <c r="V55" s="55">
        <v>727</v>
      </c>
      <c r="W55" s="55">
        <v>831</v>
      </c>
      <c r="X55" s="55">
        <v>844</v>
      </c>
      <c r="Y55" s="55">
        <v>814</v>
      </c>
      <c r="Z55" s="55">
        <v>875</v>
      </c>
      <c r="AA55" s="55">
        <v>936</v>
      </c>
      <c r="AB55" s="55">
        <v>948</v>
      </c>
    </row>
    <row r="56" spans="2:28" ht="15.75" x14ac:dyDescent="0.3">
      <c r="B56" s="7" t="s">
        <v>148</v>
      </c>
      <c r="C56" s="7" t="s">
        <v>153</v>
      </c>
      <c r="D56" s="55">
        <v>2445</v>
      </c>
      <c r="E56" s="55">
        <v>2536</v>
      </c>
      <c r="F56" s="55">
        <v>3291</v>
      </c>
      <c r="G56" s="55">
        <v>3543</v>
      </c>
      <c r="H56" s="55">
        <v>7431</v>
      </c>
      <c r="I56" s="55">
        <v>8198</v>
      </c>
      <c r="J56" s="55">
        <v>10658</v>
      </c>
      <c r="K56" s="55">
        <v>11321</v>
      </c>
      <c r="L56" s="55">
        <v>11403</v>
      </c>
      <c r="M56" s="55">
        <v>12126</v>
      </c>
      <c r="N56" s="55">
        <v>14218</v>
      </c>
      <c r="O56" s="55">
        <v>15404</v>
      </c>
      <c r="P56" s="55">
        <v>23971</v>
      </c>
      <c r="Q56" s="55">
        <v>31252</v>
      </c>
      <c r="R56" s="55">
        <v>32165</v>
      </c>
      <c r="S56" s="55">
        <v>33798</v>
      </c>
      <c r="T56" s="55">
        <v>35210</v>
      </c>
      <c r="U56" s="55">
        <v>37728</v>
      </c>
      <c r="V56" s="55">
        <v>44689</v>
      </c>
      <c r="W56" s="55">
        <v>54769</v>
      </c>
      <c r="X56" s="55">
        <v>61040</v>
      </c>
      <c r="Y56" s="55">
        <v>65235</v>
      </c>
      <c r="Z56" s="55">
        <v>63434</v>
      </c>
      <c r="AA56" s="55">
        <v>70337</v>
      </c>
      <c r="AB56" s="55">
        <v>72202</v>
      </c>
    </row>
    <row r="57" spans="2:28" ht="15.75" x14ac:dyDescent="0.3">
      <c r="B57" s="7" t="s">
        <v>148</v>
      </c>
      <c r="C57" s="7" t="s">
        <v>154</v>
      </c>
      <c r="D57" s="55">
        <v>678</v>
      </c>
      <c r="E57" s="55">
        <v>879</v>
      </c>
      <c r="F57" s="55">
        <v>985</v>
      </c>
      <c r="G57" s="55">
        <v>1079</v>
      </c>
      <c r="H57" s="55">
        <v>1205</v>
      </c>
      <c r="I57" s="55">
        <v>1304</v>
      </c>
      <c r="J57" s="55">
        <v>1439</v>
      </c>
      <c r="K57" s="55">
        <v>1704</v>
      </c>
      <c r="L57" s="55">
        <v>2022</v>
      </c>
      <c r="M57" s="55">
        <v>2474</v>
      </c>
      <c r="N57" s="55">
        <v>2596</v>
      </c>
      <c r="O57" s="55">
        <v>2755</v>
      </c>
      <c r="P57" s="55">
        <v>2903</v>
      </c>
      <c r="Q57" s="55">
        <v>3305</v>
      </c>
      <c r="R57" s="55">
        <v>3508</v>
      </c>
      <c r="S57" s="55">
        <v>3633</v>
      </c>
      <c r="T57" s="55">
        <v>3849</v>
      </c>
      <c r="U57" s="55">
        <v>3805</v>
      </c>
      <c r="V57" s="55">
        <v>3942</v>
      </c>
      <c r="W57" s="55">
        <v>4553</v>
      </c>
      <c r="X57" s="55">
        <v>5039</v>
      </c>
      <c r="Y57" s="55">
        <v>4898</v>
      </c>
      <c r="Z57" s="55">
        <v>4985</v>
      </c>
      <c r="AA57" s="55">
        <v>5299</v>
      </c>
      <c r="AB57" s="55">
        <v>5230</v>
      </c>
    </row>
    <row r="58" spans="2:28" ht="15.75" x14ac:dyDescent="0.3">
      <c r="B58" s="7" t="s">
        <v>148</v>
      </c>
      <c r="C58" s="7" t="s">
        <v>155</v>
      </c>
      <c r="D58" s="55">
        <v>3263</v>
      </c>
      <c r="E58" s="55">
        <v>4567</v>
      </c>
      <c r="F58" s="55">
        <v>4818</v>
      </c>
      <c r="G58" s="55">
        <v>5592</v>
      </c>
      <c r="H58" s="55">
        <v>5837</v>
      </c>
      <c r="I58" s="55">
        <v>6209</v>
      </c>
      <c r="J58" s="55">
        <v>6609</v>
      </c>
      <c r="K58" s="55">
        <v>7106</v>
      </c>
      <c r="L58" s="55">
        <v>7889</v>
      </c>
      <c r="M58" s="55">
        <v>8417</v>
      </c>
      <c r="N58" s="55">
        <v>8720</v>
      </c>
      <c r="O58" s="55">
        <v>9396</v>
      </c>
      <c r="P58" s="55">
        <v>9877</v>
      </c>
      <c r="Q58" s="55">
        <v>13450</v>
      </c>
      <c r="R58" s="55">
        <v>13915</v>
      </c>
      <c r="S58" s="55">
        <v>13974</v>
      </c>
      <c r="T58" s="55">
        <v>13862</v>
      </c>
      <c r="U58" s="55">
        <v>13964</v>
      </c>
      <c r="V58" s="55">
        <v>13360</v>
      </c>
      <c r="W58" s="55">
        <v>14821</v>
      </c>
      <c r="X58" s="55">
        <v>15422</v>
      </c>
      <c r="Y58" s="55">
        <v>12665</v>
      </c>
      <c r="Z58" s="55">
        <v>13337</v>
      </c>
      <c r="AA58" s="55">
        <v>14495</v>
      </c>
      <c r="AB58" s="55">
        <v>13966</v>
      </c>
    </row>
    <row r="59" spans="2:28" ht="15.75" x14ac:dyDescent="0.3">
      <c r="B59" s="7" t="s">
        <v>148</v>
      </c>
      <c r="C59" s="7" t="s">
        <v>156</v>
      </c>
      <c r="D59" s="55">
        <v>1732</v>
      </c>
      <c r="E59" s="55">
        <v>1792</v>
      </c>
      <c r="F59" s="55">
        <v>2817</v>
      </c>
      <c r="G59" s="55">
        <v>3077</v>
      </c>
      <c r="H59" s="55">
        <v>6119</v>
      </c>
      <c r="I59" s="55">
        <v>6422</v>
      </c>
      <c r="J59" s="55">
        <v>8699</v>
      </c>
      <c r="K59" s="55">
        <v>9030</v>
      </c>
      <c r="L59" s="55">
        <v>9735</v>
      </c>
      <c r="M59" s="55">
        <v>10210</v>
      </c>
      <c r="N59" s="55">
        <v>11446</v>
      </c>
      <c r="O59" s="55">
        <v>11823</v>
      </c>
      <c r="P59" s="55">
        <v>17661</v>
      </c>
      <c r="Q59" s="55">
        <v>23016</v>
      </c>
      <c r="R59" s="55">
        <v>23455</v>
      </c>
      <c r="S59" s="55">
        <v>24088</v>
      </c>
      <c r="T59" s="55">
        <v>25023</v>
      </c>
      <c r="U59" s="55">
        <v>26779</v>
      </c>
      <c r="V59" s="55">
        <v>31649</v>
      </c>
      <c r="W59" s="55">
        <v>39137</v>
      </c>
      <c r="X59" s="55">
        <v>44136</v>
      </c>
      <c r="Y59" s="55">
        <v>47370</v>
      </c>
      <c r="Z59" s="55">
        <v>45289</v>
      </c>
      <c r="AA59" s="55">
        <v>51134</v>
      </c>
      <c r="AB59" s="55">
        <v>51925</v>
      </c>
    </row>
    <row r="60" spans="2:28" ht="15.75" x14ac:dyDescent="0.3">
      <c r="B60" s="7" t="s">
        <v>148</v>
      </c>
      <c r="C60" s="7" t="s">
        <v>157</v>
      </c>
      <c r="D60" s="55">
        <v>583</v>
      </c>
      <c r="E60" s="55">
        <v>601</v>
      </c>
      <c r="F60" s="55">
        <v>830</v>
      </c>
      <c r="G60" s="55">
        <v>1605</v>
      </c>
      <c r="H60" s="55">
        <v>1715</v>
      </c>
      <c r="I60" s="55">
        <v>2852</v>
      </c>
      <c r="J60" s="55">
        <v>4695</v>
      </c>
      <c r="K60" s="55">
        <v>4998</v>
      </c>
      <c r="L60" s="55">
        <v>5599</v>
      </c>
      <c r="M60" s="55">
        <v>6094</v>
      </c>
      <c r="N60" s="55">
        <v>8580</v>
      </c>
      <c r="O60" s="55">
        <v>8672</v>
      </c>
      <c r="P60" s="55">
        <v>9460</v>
      </c>
      <c r="Q60" s="55">
        <v>11473</v>
      </c>
      <c r="R60" s="55">
        <v>12097</v>
      </c>
      <c r="S60" s="55">
        <v>12590</v>
      </c>
      <c r="T60" s="55">
        <v>12930</v>
      </c>
      <c r="U60" s="55">
        <v>13490</v>
      </c>
      <c r="V60" s="55">
        <v>15098</v>
      </c>
      <c r="W60" s="55">
        <v>18598</v>
      </c>
      <c r="X60" s="55">
        <v>19060</v>
      </c>
      <c r="Y60" s="55">
        <v>17403</v>
      </c>
      <c r="Z60" s="55">
        <v>17969</v>
      </c>
      <c r="AA60" s="55">
        <v>19852</v>
      </c>
      <c r="AB60" s="55">
        <v>19791</v>
      </c>
    </row>
    <row r="61" spans="2:28" ht="15.75" x14ac:dyDescent="0.3">
      <c r="B61" s="7" t="s">
        <v>148</v>
      </c>
      <c r="C61" s="7" t="s">
        <v>158</v>
      </c>
      <c r="D61" s="55">
        <v>489</v>
      </c>
      <c r="E61" s="55">
        <v>631</v>
      </c>
      <c r="F61" s="55">
        <v>675</v>
      </c>
      <c r="G61" s="55">
        <v>755</v>
      </c>
      <c r="H61" s="55">
        <v>813</v>
      </c>
      <c r="I61" s="55">
        <v>866</v>
      </c>
      <c r="J61" s="55">
        <v>919</v>
      </c>
      <c r="K61" s="55">
        <v>988</v>
      </c>
      <c r="L61" s="55">
        <v>1089</v>
      </c>
      <c r="M61" s="55">
        <v>1198</v>
      </c>
      <c r="N61" s="55">
        <v>1241</v>
      </c>
      <c r="O61" s="55">
        <v>1328</v>
      </c>
      <c r="P61" s="55">
        <v>1466</v>
      </c>
      <c r="Q61" s="55">
        <v>1910</v>
      </c>
      <c r="R61" s="55">
        <v>1977</v>
      </c>
      <c r="S61" s="55">
        <v>2060</v>
      </c>
      <c r="T61" s="55">
        <v>2116</v>
      </c>
      <c r="U61" s="55">
        <v>2136</v>
      </c>
      <c r="V61" s="55">
        <v>2103</v>
      </c>
      <c r="W61" s="55">
        <v>2412</v>
      </c>
      <c r="X61" s="55">
        <v>2523</v>
      </c>
      <c r="Y61" s="55">
        <v>2189</v>
      </c>
      <c r="Z61" s="55">
        <v>2279</v>
      </c>
      <c r="AA61" s="55">
        <v>2455</v>
      </c>
      <c r="AB61" s="55">
        <v>2407</v>
      </c>
    </row>
    <row r="62" spans="2:28" ht="15.75" x14ac:dyDescent="0.3">
      <c r="B62" s="7" t="s">
        <v>148</v>
      </c>
      <c r="C62" s="7" t="s">
        <v>159</v>
      </c>
      <c r="D62" s="55">
        <v>3466</v>
      </c>
      <c r="E62" s="55">
        <v>3557</v>
      </c>
      <c r="F62" s="55">
        <v>4109</v>
      </c>
      <c r="G62" s="55">
        <v>6096</v>
      </c>
      <c r="H62" s="55">
        <v>6537</v>
      </c>
      <c r="I62" s="55">
        <v>10010</v>
      </c>
      <c r="J62" s="55">
        <v>15946</v>
      </c>
      <c r="K62" s="55">
        <v>16889</v>
      </c>
      <c r="L62" s="55">
        <v>18504</v>
      </c>
      <c r="M62" s="55">
        <v>19818</v>
      </c>
      <c r="N62" s="55">
        <v>26394</v>
      </c>
      <c r="O62" s="55">
        <v>25474</v>
      </c>
      <c r="P62" s="55">
        <v>28393</v>
      </c>
      <c r="Q62" s="55">
        <v>36455</v>
      </c>
      <c r="R62" s="55">
        <v>39403</v>
      </c>
      <c r="S62" s="55">
        <v>41803</v>
      </c>
      <c r="T62" s="55">
        <v>44617</v>
      </c>
      <c r="U62" s="55">
        <v>49274</v>
      </c>
      <c r="V62" s="55">
        <v>55506</v>
      </c>
      <c r="W62" s="55">
        <v>66259</v>
      </c>
      <c r="X62" s="55">
        <v>67821</v>
      </c>
      <c r="Y62" s="55">
        <v>60592</v>
      </c>
      <c r="Z62" s="55">
        <v>62218</v>
      </c>
      <c r="AA62" s="55">
        <v>66573</v>
      </c>
      <c r="AB62" s="55">
        <v>67122</v>
      </c>
    </row>
    <row r="63" spans="2:28" ht="15.75" x14ac:dyDescent="0.3">
      <c r="B63" s="7" t="s">
        <v>148</v>
      </c>
      <c r="C63" s="7" t="s">
        <v>160</v>
      </c>
      <c r="D63" s="55">
        <v>850</v>
      </c>
      <c r="E63" s="55">
        <v>875</v>
      </c>
      <c r="F63" s="55">
        <v>922</v>
      </c>
      <c r="G63" s="55">
        <v>948</v>
      </c>
      <c r="H63" s="55">
        <v>2097</v>
      </c>
      <c r="I63" s="55">
        <v>3698</v>
      </c>
      <c r="J63" s="55">
        <v>4757</v>
      </c>
      <c r="K63" s="55">
        <v>5813</v>
      </c>
      <c r="L63" s="55">
        <v>6154</v>
      </c>
      <c r="M63" s="55">
        <v>6671</v>
      </c>
      <c r="N63" s="55">
        <v>9601</v>
      </c>
      <c r="O63" s="55">
        <v>12388</v>
      </c>
      <c r="P63" s="55">
        <v>13879</v>
      </c>
      <c r="Q63" s="55">
        <v>14256</v>
      </c>
      <c r="R63" s="55">
        <v>15378</v>
      </c>
      <c r="S63" s="55">
        <v>18853</v>
      </c>
      <c r="T63" s="55">
        <v>18448</v>
      </c>
      <c r="U63" s="55">
        <v>18903</v>
      </c>
      <c r="V63" s="55">
        <v>19676</v>
      </c>
      <c r="W63" s="55">
        <v>24803</v>
      </c>
      <c r="X63" s="55">
        <v>28277</v>
      </c>
      <c r="Y63" s="55">
        <v>29082</v>
      </c>
      <c r="Z63" s="55">
        <v>28455</v>
      </c>
      <c r="AA63" s="55">
        <v>29876</v>
      </c>
      <c r="AB63" s="55">
        <v>33175</v>
      </c>
    </row>
    <row r="64" spans="2:28" ht="15.75" x14ac:dyDescent="0.3">
      <c r="B64" s="7" t="s">
        <v>148</v>
      </c>
      <c r="C64" s="7" t="s">
        <v>161</v>
      </c>
      <c r="D64" s="55">
        <v>2883</v>
      </c>
      <c r="E64" s="55">
        <v>2949</v>
      </c>
      <c r="F64" s="55">
        <v>3384</v>
      </c>
      <c r="G64" s="55">
        <v>4262</v>
      </c>
      <c r="H64" s="55">
        <v>4556</v>
      </c>
      <c r="I64" s="55">
        <v>6421</v>
      </c>
      <c r="J64" s="55">
        <v>7796</v>
      </c>
      <c r="K64" s="55">
        <v>17167</v>
      </c>
      <c r="L64" s="55">
        <v>26636</v>
      </c>
      <c r="M64" s="55">
        <v>39180</v>
      </c>
      <c r="N64" s="55">
        <v>40445</v>
      </c>
      <c r="O64" s="55">
        <v>45126</v>
      </c>
      <c r="P64" s="55">
        <v>46222</v>
      </c>
      <c r="Q64" s="55">
        <v>47499</v>
      </c>
      <c r="R64" s="55">
        <v>52225</v>
      </c>
      <c r="S64" s="55">
        <v>56041</v>
      </c>
      <c r="T64" s="55">
        <v>62048</v>
      </c>
      <c r="U64" s="55">
        <v>58761</v>
      </c>
      <c r="V64" s="55">
        <v>62063</v>
      </c>
      <c r="W64" s="55">
        <v>64334</v>
      </c>
      <c r="X64" s="55">
        <v>81054</v>
      </c>
      <c r="Y64" s="55">
        <v>85107</v>
      </c>
      <c r="Z64" s="55">
        <v>86823</v>
      </c>
      <c r="AA64" s="55">
        <v>89334</v>
      </c>
      <c r="AB64" s="55">
        <v>90102</v>
      </c>
    </row>
    <row r="65" spans="2:28" ht="15.75" x14ac:dyDescent="0.3">
      <c r="B65" s="7" t="s">
        <v>148</v>
      </c>
      <c r="C65" s="7" t="s">
        <v>162</v>
      </c>
      <c r="D65" s="55">
        <v>957</v>
      </c>
      <c r="E65" s="55">
        <v>1254</v>
      </c>
      <c r="F65" s="55">
        <v>1339</v>
      </c>
      <c r="G65" s="55">
        <v>1484</v>
      </c>
      <c r="H65" s="55">
        <v>1555</v>
      </c>
      <c r="I65" s="55">
        <v>1640</v>
      </c>
      <c r="J65" s="55">
        <v>1740</v>
      </c>
      <c r="K65" s="55">
        <v>1873</v>
      </c>
      <c r="L65" s="55">
        <v>2029</v>
      </c>
      <c r="M65" s="55">
        <v>2183</v>
      </c>
      <c r="N65" s="55">
        <v>2252</v>
      </c>
      <c r="O65" s="55">
        <v>2331</v>
      </c>
      <c r="P65" s="55">
        <v>2495</v>
      </c>
      <c r="Q65" s="55">
        <v>3179</v>
      </c>
      <c r="R65" s="55">
        <v>3262</v>
      </c>
      <c r="S65" s="55">
        <v>3343</v>
      </c>
      <c r="T65" s="55">
        <v>3394</v>
      </c>
      <c r="U65" s="55">
        <v>3438</v>
      </c>
      <c r="V65" s="55">
        <v>3325</v>
      </c>
      <c r="W65" s="55">
        <v>3827</v>
      </c>
      <c r="X65" s="55">
        <v>3968</v>
      </c>
      <c r="Y65" s="55">
        <v>3515</v>
      </c>
      <c r="Z65" s="55">
        <v>3684</v>
      </c>
      <c r="AA65" s="55">
        <v>3929</v>
      </c>
      <c r="AB65" s="55">
        <v>3857</v>
      </c>
    </row>
    <row r="66" spans="2:28" ht="15.75" x14ac:dyDescent="0.3">
      <c r="B66" s="7" t="s">
        <v>148</v>
      </c>
      <c r="C66" s="7" t="s">
        <v>163</v>
      </c>
      <c r="D66" s="55">
        <v>7259</v>
      </c>
      <c r="E66" s="55">
        <v>7449</v>
      </c>
      <c r="F66" s="55">
        <v>8531</v>
      </c>
      <c r="G66" s="55">
        <v>9769</v>
      </c>
      <c r="H66" s="55">
        <v>13118</v>
      </c>
      <c r="I66" s="55">
        <v>15405</v>
      </c>
      <c r="J66" s="55">
        <v>19710</v>
      </c>
      <c r="K66" s="55">
        <v>42079</v>
      </c>
      <c r="L66" s="55">
        <v>64602</v>
      </c>
      <c r="M66" s="55">
        <v>90771</v>
      </c>
      <c r="N66" s="55">
        <v>94523</v>
      </c>
      <c r="O66" s="55">
        <v>110688</v>
      </c>
      <c r="P66" s="55">
        <v>119947</v>
      </c>
      <c r="Q66" s="55">
        <v>128925</v>
      </c>
      <c r="R66" s="55">
        <v>143784</v>
      </c>
      <c r="S66" s="55">
        <v>154129</v>
      </c>
      <c r="T66" s="55">
        <v>170818</v>
      </c>
      <c r="U66" s="55">
        <v>163801</v>
      </c>
      <c r="V66" s="55">
        <v>178451</v>
      </c>
      <c r="W66" s="55">
        <v>193202</v>
      </c>
      <c r="X66" s="55">
        <v>230519</v>
      </c>
      <c r="Y66" s="55">
        <v>239909</v>
      </c>
      <c r="Z66" s="55">
        <v>242120</v>
      </c>
      <c r="AA66" s="55">
        <v>252151</v>
      </c>
      <c r="AB66" s="55">
        <v>250157</v>
      </c>
    </row>
    <row r="67" spans="2:28" ht="15.75" x14ac:dyDescent="0.3">
      <c r="B67" s="7" t="s">
        <v>148</v>
      </c>
      <c r="C67" s="7" t="s">
        <v>164</v>
      </c>
      <c r="D67" s="55">
        <v>1999</v>
      </c>
      <c r="E67" s="55">
        <v>2053</v>
      </c>
      <c r="F67" s="55">
        <v>2152</v>
      </c>
      <c r="G67" s="55">
        <v>2216</v>
      </c>
      <c r="H67" s="55">
        <v>4890</v>
      </c>
      <c r="I67" s="55">
        <v>8847</v>
      </c>
      <c r="J67" s="55">
        <v>11709</v>
      </c>
      <c r="K67" s="55">
        <v>14304</v>
      </c>
      <c r="L67" s="55">
        <v>15074</v>
      </c>
      <c r="M67" s="55">
        <v>16096</v>
      </c>
      <c r="N67" s="55">
        <v>23271</v>
      </c>
      <c r="O67" s="55">
        <v>29715</v>
      </c>
      <c r="P67" s="55">
        <v>33121</v>
      </c>
      <c r="Q67" s="55">
        <v>33937</v>
      </c>
      <c r="R67" s="55">
        <v>36437</v>
      </c>
      <c r="S67" s="55">
        <v>44946</v>
      </c>
      <c r="T67" s="55">
        <v>43692</v>
      </c>
      <c r="U67" s="55">
        <v>44744</v>
      </c>
      <c r="V67" s="55">
        <v>46157</v>
      </c>
      <c r="W67" s="55">
        <v>58544</v>
      </c>
      <c r="X67" s="55">
        <v>66087</v>
      </c>
      <c r="Y67" s="55">
        <v>67389</v>
      </c>
      <c r="Z67" s="55">
        <v>65406</v>
      </c>
      <c r="AA67" s="55">
        <v>68751</v>
      </c>
      <c r="AB67" s="55">
        <v>76950</v>
      </c>
    </row>
    <row r="68" spans="2:28" ht="15.75" x14ac:dyDescent="0.3">
      <c r="B68" s="7" t="s">
        <v>148</v>
      </c>
      <c r="C68" s="7" t="s">
        <v>165</v>
      </c>
      <c r="D68" s="55">
        <v>7823</v>
      </c>
      <c r="E68" s="55">
        <v>8043</v>
      </c>
      <c r="F68" s="55">
        <v>9363</v>
      </c>
      <c r="G68" s="55">
        <v>10002</v>
      </c>
      <c r="H68" s="55">
        <v>17652</v>
      </c>
      <c r="I68" s="55">
        <v>24741</v>
      </c>
      <c r="J68" s="55">
        <v>32513</v>
      </c>
      <c r="K68" s="55">
        <v>39418</v>
      </c>
      <c r="L68" s="55">
        <v>42258</v>
      </c>
      <c r="M68" s="55">
        <v>45334</v>
      </c>
      <c r="N68" s="55">
        <v>57221</v>
      </c>
      <c r="O68" s="55">
        <v>67945</v>
      </c>
      <c r="P68" s="55">
        <v>82527</v>
      </c>
      <c r="Q68" s="55">
        <v>91582</v>
      </c>
      <c r="R68" s="55">
        <v>98199</v>
      </c>
      <c r="S68" s="55">
        <v>112371</v>
      </c>
      <c r="T68" s="55">
        <v>110339</v>
      </c>
      <c r="U68" s="55">
        <v>115085</v>
      </c>
      <c r="V68" s="55">
        <v>126320</v>
      </c>
      <c r="W68" s="55">
        <v>161152</v>
      </c>
      <c r="X68" s="55">
        <v>187301</v>
      </c>
      <c r="Y68" s="55">
        <v>201410</v>
      </c>
      <c r="Z68" s="55">
        <v>195871</v>
      </c>
      <c r="AA68" s="55">
        <v>213368</v>
      </c>
      <c r="AB68" s="55">
        <v>226192</v>
      </c>
    </row>
    <row r="69" spans="2:28" ht="15.75" x14ac:dyDescent="0.3">
      <c r="B69" s="7" t="s">
        <v>148</v>
      </c>
      <c r="C69" s="7" t="s">
        <v>166</v>
      </c>
      <c r="D69" s="55">
        <v>561</v>
      </c>
      <c r="E69" s="55">
        <v>568</v>
      </c>
      <c r="F69" s="55">
        <v>717</v>
      </c>
      <c r="G69" s="55">
        <v>1197</v>
      </c>
      <c r="H69" s="55">
        <v>1291</v>
      </c>
      <c r="I69" s="55">
        <v>2132</v>
      </c>
      <c r="J69" s="55">
        <v>3534</v>
      </c>
      <c r="K69" s="55">
        <v>3696</v>
      </c>
      <c r="L69" s="55">
        <v>3918</v>
      </c>
      <c r="M69" s="55">
        <v>4153</v>
      </c>
      <c r="N69" s="55">
        <v>5314</v>
      </c>
      <c r="O69" s="55">
        <v>5431</v>
      </c>
      <c r="P69" s="55">
        <v>5899</v>
      </c>
      <c r="Q69" s="55">
        <v>6942</v>
      </c>
      <c r="R69" s="55">
        <v>7427</v>
      </c>
      <c r="S69" s="55">
        <v>7737</v>
      </c>
      <c r="T69" s="55">
        <v>8012</v>
      </c>
      <c r="U69" s="55">
        <v>8798</v>
      </c>
      <c r="V69" s="55">
        <v>9654</v>
      </c>
      <c r="W69" s="55">
        <v>11484</v>
      </c>
      <c r="X69" s="55">
        <v>11660</v>
      </c>
      <c r="Y69" s="55">
        <v>10824</v>
      </c>
      <c r="Z69" s="55">
        <v>11179</v>
      </c>
      <c r="AA69" s="55">
        <v>11865</v>
      </c>
      <c r="AB69" s="55">
        <v>11822</v>
      </c>
    </row>
    <row r="70" spans="2:28" ht="15.75" x14ac:dyDescent="0.3">
      <c r="B70" s="7" t="s">
        <v>148</v>
      </c>
      <c r="C70" s="7" t="s">
        <v>167</v>
      </c>
      <c r="D70" s="55">
        <v>942</v>
      </c>
      <c r="E70" s="55">
        <v>966</v>
      </c>
      <c r="F70" s="55">
        <v>986</v>
      </c>
      <c r="G70" s="55">
        <v>1004</v>
      </c>
      <c r="H70" s="55">
        <v>1054</v>
      </c>
      <c r="I70" s="55">
        <v>1112</v>
      </c>
      <c r="J70" s="55">
        <v>1180</v>
      </c>
      <c r="K70" s="55">
        <v>1276</v>
      </c>
      <c r="L70" s="55">
        <v>1343</v>
      </c>
      <c r="M70" s="55">
        <v>1410</v>
      </c>
      <c r="N70" s="55">
        <v>1461</v>
      </c>
      <c r="O70" s="55">
        <v>1146</v>
      </c>
      <c r="P70" s="55">
        <v>1197</v>
      </c>
      <c r="Q70" s="55">
        <v>1226</v>
      </c>
      <c r="R70" s="55">
        <v>1314</v>
      </c>
      <c r="S70" s="55">
        <v>1373</v>
      </c>
      <c r="T70" s="55">
        <v>1861</v>
      </c>
      <c r="U70" s="55">
        <v>1890</v>
      </c>
      <c r="V70" s="55">
        <v>1940</v>
      </c>
      <c r="W70" s="55">
        <v>2004</v>
      </c>
      <c r="X70" s="55">
        <v>1922</v>
      </c>
      <c r="Y70" s="55">
        <v>2197</v>
      </c>
      <c r="Z70" s="55">
        <v>2214</v>
      </c>
      <c r="AA70" s="55">
        <v>2313</v>
      </c>
      <c r="AB70" s="55">
        <v>2174</v>
      </c>
    </row>
    <row r="71" spans="2:28" ht="15.75" x14ac:dyDescent="0.3">
      <c r="B71" s="7" t="s">
        <v>148</v>
      </c>
      <c r="C71" s="7" t="s">
        <v>168</v>
      </c>
      <c r="D71" s="55">
        <v>2511</v>
      </c>
      <c r="E71" s="55">
        <v>2602</v>
      </c>
      <c r="F71" s="55">
        <v>2974</v>
      </c>
      <c r="G71" s="55">
        <v>3365</v>
      </c>
      <c r="H71" s="55">
        <v>4044</v>
      </c>
      <c r="I71" s="55">
        <v>5163</v>
      </c>
      <c r="J71" s="55">
        <v>6803</v>
      </c>
      <c r="K71" s="55">
        <v>21870</v>
      </c>
      <c r="L71" s="55">
        <v>33833</v>
      </c>
      <c r="M71" s="55">
        <v>47137</v>
      </c>
      <c r="N71" s="55">
        <v>48919</v>
      </c>
      <c r="O71" s="55">
        <v>60079</v>
      </c>
      <c r="P71" s="55">
        <v>62539</v>
      </c>
      <c r="Q71" s="55">
        <v>65338</v>
      </c>
      <c r="R71" s="55">
        <v>74468</v>
      </c>
      <c r="S71" s="55">
        <v>81297</v>
      </c>
      <c r="T71" s="55">
        <v>90611</v>
      </c>
      <c r="U71" s="55">
        <v>85804</v>
      </c>
      <c r="V71" s="55">
        <v>93020</v>
      </c>
      <c r="W71" s="55">
        <v>99136</v>
      </c>
      <c r="X71" s="55">
        <v>114453</v>
      </c>
      <c r="Y71" s="55">
        <v>117819</v>
      </c>
      <c r="Z71" s="55">
        <v>119759</v>
      </c>
      <c r="AA71" s="55">
        <v>123069</v>
      </c>
      <c r="AB71" s="55">
        <v>118998</v>
      </c>
    </row>
    <row r="72" spans="2:28" ht="15.75" x14ac:dyDescent="0.3">
      <c r="B72" s="7" t="s">
        <v>148</v>
      </c>
      <c r="C72" s="7" t="s">
        <v>169</v>
      </c>
      <c r="D72" s="55">
        <v>6858</v>
      </c>
      <c r="E72" s="55">
        <v>7164</v>
      </c>
      <c r="F72" s="55">
        <v>7404</v>
      </c>
      <c r="G72" s="55">
        <v>7612</v>
      </c>
      <c r="H72" s="55">
        <v>7832</v>
      </c>
      <c r="I72" s="55">
        <v>8331</v>
      </c>
      <c r="J72" s="55">
        <v>8899</v>
      </c>
      <c r="K72" s="55">
        <v>9659</v>
      </c>
      <c r="L72" s="55">
        <v>10339</v>
      </c>
      <c r="M72" s="55">
        <v>11037</v>
      </c>
      <c r="N72" s="55">
        <v>11501</v>
      </c>
      <c r="O72" s="55">
        <v>8807</v>
      </c>
      <c r="P72" s="55">
        <v>9263</v>
      </c>
      <c r="Q72" s="55">
        <v>9652</v>
      </c>
      <c r="R72" s="55">
        <v>10669</v>
      </c>
      <c r="S72" s="55">
        <v>11128</v>
      </c>
      <c r="T72" s="55">
        <v>15458</v>
      </c>
      <c r="U72" s="55">
        <v>15826</v>
      </c>
      <c r="V72" s="55">
        <v>16192</v>
      </c>
      <c r="W72" s="55">
        <v>16579</v>
      </c>
      <c r="X72" s="55">
        <v>16380</v>
      </c>
      <c r="Y72" s="55">
        <v>18565</v>
      </c>
      <c r="Z72" s="55">
        <v>18869</v>
      </c>
      <c r="AA72" s="55">
        <v>19439</v>
      </c>
      <c r="AB72" s="55">
        <v>18059</v>
      </c>
    </row>
    <row r="73" spans="2:28" ht="15.75" x14ac:dyDescent="0.3">
      <c r="B73" s="7" t="s">
        <v>148</v>
      </c>
      <c r="C73" s="7" t="s">
        <v>170</v>
      </c>
      <c r="D73" s="55">
        <v>1145</v>
      </c>
      <c r="E73" s="55">
        <v>1437</v>
      </c>
      <c r="F73" s="55">
        <v>1514</v>
      </c>
      <c r="G73" s="55">
        <v>1660</v>
      </c>
      <c r="H73" s="55">
        <v>1734</v>
      </c>
      <c r="I73" s="55">
        <v>1832</v>
      </c>
      <c r="J73" s="55">
        <v>1946</v>
      </c>
      <c r="K73" s="55">
        <v>2128</v>
      </c>
      <c r="L73" s="55">
        <v>2326</v>
      </c>
      <c r="M73" s="55">
        <v>2502</v>
      </c>
      <c r="N73" s="55">
        <v>2584</v>
      </c>
      <c r="O73" s="55">
        <v>2710</v>
      </c>
      <c r="P73" s="55">
        <v>2862</v>
      </c>
      <c r="Q73" s="55">
        <v>3881</v>
      </c>
      <c r="R73" s="55">
        <v>4002</v>
      </c>
      <c r="S73" s="55">
        <v>4059</v>
      </c>
      <c r="T73" s="55">
        <v>4083</v>
      </c>
      <c r="U73" s="55">
        <v>4175</v>
      </c>
      <c r="V73" s="55">
        <v>4079</v>
      </c>
      <c r="W73" s="55">
        <v>4559</v>
      </c>
      <c r="X73" s="55">
        <v>4721</v>
      </c>
      <c r="Y73" s="55">
        <v>4036</v>
      </c>
      <c r="Z73" s="55">
        <v>4226</v>
      </c>
      <c r="AA73" s="55">
        <v>4506</v>
      </c>
      <c r="AB73" s="55">
        <v>4343</v>
      </c>
    </row>
    <row r="74" spans="2:28" ht="15.75" x14ac:dyDescent="0.3">
      <c r="B74" s="7" t="s">
        <v>148</v>
      </c>
      <c r="C74" s="7" t="s">
        <v>171</v>
      </c>
      <c r="D74" s="55">
        <v>4042</v>
      </c>
      <c r="E74" s="55">
        <v>4877</v>
      </c>
      <c r="F74" s="55">
        <v>5117</v>
      </c>
      <c r="G74" s="55">
        <v>5706</v>
      </c>
      <c r="H74" s="55">
        <v>5980</v>
      </c>
      <c r="I74" s="55">
        <v>6383</v>
      </c>
      <c r="J74" s="55">
        <v>6801</v>
      </c>
      <c r="K74" s="55">
        <v>7221</v>
      </c>
      <c r="L74" s="55">
        <v>7929</v>
      </c>
      <c r="M74" s="55">
        <v>8476</v>
      </c>
      <c r="N74" s="55">
        <v>8785</v>
      </c>
      <c r="O74" s="55">
        <v>8735</v>
      </c>
      <c r="P74" s="55">
        <v>9288</v>
      </c>
      <c r="Q74" s="55">
        <v>11953</v>
      </c>
      <c r="R74" s="55">
        <v>12299</v>
      </c>
      <c r="S74" s="55">
        <v>12375</v>
      </c>
      <c r="T74" s="55">
        <v>12380</v>
      </c>
      <c r="U74" s="55">
        <v>12476</v>
      </c>
      <c r="V74" s="55">
        <v>12269</v>
      </c>
      <c r="W74" s="55">
        <v>13677</v>
      </c>
      <c r="X74" s="55">
        <v>14145</v>
      </c>
      <c r="Y74" s="55">
        <v>12502</v>
      </c>
      <c r="Z74" s="55">
        <v>12990</v>
      </c>
      <c r="AA74" s="55">
        <v>13951</v>
      </c>
      <c r="AB74" s="55">
        <v>13719</v>
      </c>
    </row>
    <row r="75" spans="2:28" ht="15.75" x14ac:dyDescent="0.3">
      <c r="B75" s="7" t="s">
        <v>148</v>
      </c>
      <c r="C75" s="7" t="s">
        <v>172</v>
      </c>
      <c r="D75" s="55">
        <v>1842</v>
      </c>
      <c r="E75" s="55">
        <v>1891</v>
      </c>
      <c r="F75" s="55">
        <v>1998</v>
      </c>
      <c r="G75" s="55">
        <v>2064</v>
      </c>
      <c r="H75" s="55">
        <v>4514</v>
      </c>
      <c r="I75" s="55">
        <v>8275</v>
      </c>
      <c r="J75" s="55">
        <v>11135</v>
      </c>
      <c r="K75" s="55">
        <v>13768</v>
      </c>
      <c r="L75" s="55">
        <v>14435</v>
      </c>
      <c r="M75" s="55">
        <v>15440</v>
      </c>
      <c r="N75" s="55">
        <v>21854</v>
      </c>
      <c r="O75" s="55">
        <v>27786</v>
      </c>
      <c r="P75" s="55">
        <v>31012</v>
      </c>
      <c r="Q75" s="55">
        <v>31947</v>
      </c>
      <c r="R75" s="55">
        <v>34335</v>
      </c>
      <c r="S75" s="55">
        <v>42495</v>
      </c>
      <c r="T75" s="55">
        <v>41102</v>
      </c>
      <c r="U75" s="55">
        <v>42174</v>
      </c>
      <c r="V75" s="55">
        <v>43640</v>
      </c>
      <c r="W75" s="55">
        <v>54978</v>
      </c>
      <c r="X75" s="55">
        <v>61685</v>
      </c>
      <c r="Y75" s="55">
        <v>62993</v>
      </c>
      <c r="Z75" s="55">
        <v>60860</v>
      </c>
      <c r="AA75" s="55">
        <v>64075</v>
      </c>
      <c r="AB75" s="55">
        <v>71720</v>
      </c>
    </row>
    <row r="76" spans="2:28" ht="15.75" x14ac:dyDescent="0.3">
      <c r="B76" s="7" t="s">
        <v>148</v>
      </c>
      <c r="C76" s="7" t="s">
        <v>173</v>
      </c>
      <c r="D76" s="55">
        <v>1225</v>
      </c>
      <c r="E76" s="55">
        <v>1573</v>
      </c>
      <c r="F76" s="55">
        <v>1696</v>
      </c>
      <c r="G76" s="55">
        <v>1943</v>
      </c>
      <c r="H76" s="55">
        <v>2054</v>
      </c>
      <c r="I76" s="55">
        <v>2248</v>
      </c>
      <c r="J76" s="55">
        <v>2434</v>
      </c>
      <c r="K76" s="55">
        <v>2581</v>
      </c>
      <c r="L76" s="55">
        <v>2856</v>
      </c>
      <c r="M76" s="55">
        <v>3070</v>
      </c>
      <c r="N76" s="55">
        <v>3224</v>
      </c>
      <c r="O76" s="55">
        <v>3368</v>
      </c>
      <c r="P76" s="55">
        <v>3622</v>
      </c>
      <c r="Q76" s="55">
        <v>4725</v>
      </c>
      <c r="R76" s="55">
        <v>4865</v>
      </c>
      <c r="S76" s="55">
        <v>5000</v>
      </c>
      <c r="T76" s="55">
        <v>4959</v>
      </c>
      <c r="U76" s="55">
        <v>4975</v>
      </c>
      <c r="V76" s="55">
        <v>4864</v>
      </c>
      <c r="W76" s="55">
        <v>5489</v>
      </c>
      <c r="X76" s="55">
        <v>5656</v>
      </c>
      <c r="Y76" s="55">
        <v>4893</v>
      </c>
      <c r="Z76" s="55">
        <v>5251</v>
      </c>
      <c r="AA76" s="55">
        <v>5670</v>
      </c>
      <c r="AB76" s="55">
        <v>5477</v>
      </c>
    </row>
    <row r="77" spans="2:28" ht="15.75" x14ac:dyDescent="0.3">
      <c r="B77" s="7" t="s">
        <v>148</v>
      </c>
      <c r="C77" s="7" t="s">
        <v>174</v>
      </c>
      <c r="D77" s="55">
        <v>346</v>
      </c>
      <c r="E77" s="55">
        <v>363</v>
      </c>
      <c r="F77" s="55">
        <v>376</v>
      </c>
      <c r="G77" s="55">
        <v>394</v>
      </c>
      <c r="H77" s="55">
        <v>421</v>
      </c>
      <c r="I77" s="55">
        <v>469</v>
      </c>
      <c r="J77" s="55">
        <v>524</v>
      </c>
      <c r="K77" s="55">
        <v>599</v>
      </c>
      <c r="L77" s="55">
        <v>668</v>
      </c>
      <c r="M77" s="55">
        <v>751</v>
      </c>
      <c r="N77" s="55">
        <v>806</v>
      </c>
      <c r="O77" s="55">
        <v>725</v>
      </c>
      <c r="P77" s="55">
        <v>788</v>
      </c>
      <c r="Q77" s="55">
        <v>845</v>
      </c>
      <c r="R77" s="55">
        <v>930</v>
      </c>
      <c r="S77" s="55">
        <v>998</v>
      </c>
      <c r="T77" s="55">
        <v>1199</v>
      </c>
      <c r="U77" s="55">
        <v>1216</v>
      </c>
      <c r="V77" s="55">
        <v>1278</v>
      </c>
      <c r="W77" s="55">
        <v>1387</v>
      </c>
      <c r="X77" s="55">
        <v>1483</v>
      </c>
      <c r="Y77" s="55">
        <v>1595</v>
      </c>
      <c r="Z77" s="55">
        <v>1588</v>
      </c>
      <c r="AA77" s="55">
        <v>1661</v>
      </c>
      <c r="AB77" s="55">
        <v>1622</v>
      </c>
    </row>
    <row r="78" spans="2:28" ht="15.75" x14ac:dyDescent="0.3">
      <c r="B78" s="7" t="s">
        <v>148</v>
      </c>
      <c r="C78" s="7" t="s">
        <v>175</v>
      </c>
      <c r="D78" s="55">
        <v>369</v>
      </c>
      <c r="E78" s="55">
        <v>413</v>
      </c>
      <c r="F78" s="55">
        <v>428</v>
      </c>
      <c r="G78" s="55">
        <v>435</v>
      </c>
      <c r="H78" s="55">
        <v>441</v>
      </c>
      <c r="I78" s="55">
        <v>464</v>
      </c>
      <c r="J78" s="55">
        <v>494</v>
      </c>
      <c r="K78" s="55">
        <v>585</v>
      </c>
      <c r="L78" s="55">
        <v>635</v>
      </c>
      <c r="M78" s="55">
        <v>673</v>
      </c>
      <c r="N78" s="55">
        <v>698</v>
      </c>
      <c r="O78" s="55">
        <v>601</v>
      </c>
      <c r="P78" s="55">
        <v>637</v>
      </c>
      <c r="Q78" s="55">
        <v>656</v>
      </c>
      <c r="R78" s="55">
        <v>705</v>
      </c>
      <c r="S78" s="55">
        <v>754</v>
      </c>
      <c r="T78" s="55">
        <v>929</v>
      </c>
      <c r="U78" s="55">
        <v>937</v>
      </c>
      <c r="V78" s="55">
        <v>991</v>
      </c>
      <c r="W78" s="55">
        <v>1039</v>
      </c>
      <c r="X78" s="55">
        <v>1049</v>
      </c>
      <c r="Y78" s="55">
        <v>1138</v>
      </c>
      <c r="Z78" s="55">
        <v>1154</v>
      </c>
      <c r="AA78" s="55">
        <v>1222</v>
      </c>
      <c r="AB78" s="55">
        <v>1180</v>
      </c>
    </row>
    <row r="79" spans="2:28" ht="15.75" x14ac:dyDescent="0.3">
      <c r="B79" s="7" t="s">
        <v>148</v>
      </c>
      <c r="C79" s="7" t="s">
        <v>176</v>
      </c>
      <c r="D79" s="55">
        <v>74</v>
      </c>
      <c r="E79" s="55">
        <v>78</v>
      </c>
      <c r="F79" s="55">
        <v>83</v>
      </c>
      <c r="G79" s="55">
        <v>108</v>
      </c>
      <c r="H79" s="55">
        <v>113</v>
      </c>
      <c r="I79" s="55">
        <v>160</v>
      </c>
      <c r="J79" s="55">
        <v>248</v>
      </c>
      <c r="K79" s="55">
        <v>256</v>
      </c>
      <c r="L79" s="55">
        <v>265</v>
      </c>
      <c r="M79" s="55">
        <v>283</v>
      </c>
      <c r="N79" s="55">
        <v>337</v>
      </c>
      <c r="O79" s="55">
        <v>354</v>
      </c>
      <c r="P79" s="55">
        <v>388</v>
      </c>
      <c r="Q79" s="55">
        <v>467</v>
      </c>
      <c r="R79" s="55">
        <v>513</v>
      </c>
      <c r="S79" s="55">
        <v>534</v>
      </c>
      <c r="T79" s="55">
        <v>560</v>
      </c>
      <c r="U79" s="55">
        <v>638</v>
      </c>
      <c r="V79" s="55">
        <v>679</v>
      </c>
      <c r="W79" s="55">
        <v>798</v>
      </c>
      <c r="X79" s="55">
        <v>813</v>
      </c>
      <c r="Y79" s="55">
        <v>741</v>
      </c>
      <c r="Z79" s="55">
        <v>770</v>
      </c>
      <c r="AA79" s="55">
        <v>771</v>
      </c>
      <c r="AB79" s="55">
        <v>775</v>
      </c>
    </row>
    <row r="81" spans="2:28" ht="18" x14ac:dyDescent="0.25">
      <c r="B81" s="12" t="s">
        <v>237</v>
      </c>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x14ac:dyDescent="0.25">
      <c r="B82" s="58" t="s">
        <v>144</v>
      </c>
    </row>
    <row r="83" spans="2:28" ht="15.75" x14ac:dyDescent="0.3">
      <c r="B83" s="30" t="s">
        <v>145</v>
      </c>
      <c r="C83" s="30" t="s">
        <v>152</v>
      </c>
      <c r="D83" s="13">
        <v>2026</v>
      </c>
      <c r="E83" s="13">
        <v>2027</v>
      </c>
      <c r="F83" s="13">
        <v>2028</v>
      </c>
      <c r="G83" s="13">
        <v>2029</v>
      </c>
      <c r="H83" s="13">
        <v>2030</v>
      </c>
      <c r="I83" s="13">
        <v>2031</v>
      </c>
      <c r="J83" s="13">
        <v>2032</v>
      </c>
      <c r="K83" s="13">
        <v>2033</v>
      </c>
      <c r="L83" s="13">
        <v>2034</v>
      </c>
      <c r="M83" s="13">
        <v>2035</v>
      </c>
      <c r="N83" s="13">
        <v>2036</v>
      </c>
      <c r="O83" s="13">
        <v>2037</v>
      </c>
      <c r="P83" s="13">
        <v>2038</v>
      </c>
      <c r="Q83" s="13">
        <v>2039</v>
      </c>
      <c r="R83" s="13">
        <v>2040</v>
      </c>
      <c r="S83" s="13">
        <v>2041</v>
      </c>
      <c r="T83" s="13">
        <v>2042</v>
      </c>
      <c r="U83" s="13">
        <v>2043</v>
      </c>
      <c r="V83" s="13">
        <v>2044</v>
      </c>
      <c r="W83" s="13">
        <v>2045</v>
      </c>
      <c r="X83" s="13">
        <v>2046</v>
      </c>
      <c r="Y83" s="13">
        <v>2047</v>
      </c>
      <c r="Z83" s="13">
        <v>2048</v>
      </c>
      <c r="AA83" s="13">
        <v>2049</v>
      </c>
      <c r="AB83" s="13">
        <v>2050</v>
      </c>
    </row>
    <row r="84" spans="2:28" ht="15.75" x14ac:dyDescent="0.3">
      <c r="B84" s="7" t="s">
        <v>146</v>
      </c>
      <c r="C84" s="7" t="s">
        <v>153</v>
      </c>
      <c r="D84" s="54">
        <v>2.2999999999999998</v>
      </c>
      <c r="E84" s="54">
        <v>2.9</v>
      </c>
      <c r="F84" s="54">
        <v>2.72</v>
      </c>
      <c r="G84" s="54">
        <v>3.15</v>
      </c>
      <c r="H84" s="54">
        <v>15.84</v>
      </c>
      <c r="I84" s="54">
        <v>16.03</v>
      </c>
      <c r="J84" s="54">
        <v>17.97</v>
      </c>
      <c r="K84" s="54">
        <v>17.66</v>
      </c>
      <c r="L84" s="54">
        <v>35.24</v>
      </c>
      <c r="M84" s="54">
        <v>34.32</v>
      </c>
      <c r="N84" s="54">
        <v>45.31</v>
      </c>
      <c r="O84" s="54">
        <v>66.849999999999994</v>
      </c>
      <c r="P84" s="54">
        <v>69.790000000000006</v>
      </c>
      <c r="Q84" s="54">
        <v>68.099999999999994</v>
      </c>
      <c r="R84" s="54">
        <v>70.61</v>
      </c>
      <c r="S84" s="54">
        <v>78.12</v>
      </c>
      <c r="T84" s="54">
        <v>92.21</v>
      </c>
      <c r="U84" s="54">
        <v>95.02</v>
      </c>
      <c r="V84" s="54">
        <v>149.16</v>
      </c>
      <c r="W84" s="54">
        <v>172.48</v>
      </c>
      <c r="X84" s="54">
        <v>156.53</v>
      </c>
      <c r="Y84" s="54">
        <v>146.16</v>
      </c>
      <c r="Z84" s="54">
        <v>139.36000000000001</v>
      </c>
      <c r="AA84" s="54">
        <v>140.47</v>
      </c>
      <c r="AB84" s="54">
        <v>144.27000000000001</v>
      </c>
    </row>
    <row r="85" spans="2:28" ht="15.75" x14ac:dyDescent="0.3">
      <c r="B85" s="7" t="s">
        <v>146</v>
      </c>
      <c r="C85" s="7" t="s">
        <v>154</v>
      </c>
      <c r="D85" s="54">
        <v>4.13</v>
      </c>
      <c r="E85" s="54">
        <v>4.51</v>
      </c>
      <c r="F85" s="54">
        <v>4.2300000000000004</v>
      </c>
      <c r="G85" s="54">
        <v>3.93</v>
      </c>
      <c r="H85" s="54">
        <v>4.62</v>
      </c>
      <c r="I85" s="54">
        <v>4.83</v>
      </c>
      <c r="J85" s="54">
        <v>5.41</v>
      </c>
      <c r="K85" s="54">
        <v>6.38</v>
      </c>
      <c r="L85" s="54">
        <v>6.45</v>
      </c>
      <c r="M85" s="54">
        <v>8.25</v>
      </c>
      <c r="N85" s="54">
        <v>9.41</v>
      </c>
      <c r="O85" s="54">
        <v>10.54</v>
      </c>
      <c r="P85" s="54">
        <v>13.19</v>
      </c>
      <c r="Q85" s="54">
        <v>14.47</v>
      </c>
      <c r="R85" s="54">
        <v>14.82</v>
      </c>
      <c r="S85" s="54">
        <v>15.78</v>
      </c>
      <c r="T85" s="54">
        <v>16.899999999999999</v>
      </c>
      <c r="U85" s="54">
        <v>17.61</v>
      </c>
      <c r="V85" s="54">
        <v>17.64</v>
      </c>
      <c r="W85" s="54">
        <v>24.69</v>
      </c>
      <c r="X85" s="54">
        <v>25.43</v>
      </c>
      <c r="Y85" s="54">
        <v>25.61</v>
      </c>
      <c r="Z85" s="54">
        <v>26.67</v>
      </c>
      <c r="AA85" s="54">
        <v>25.57</v>
      </c>
      <c r="AB85" s="54">
        <v>25.35</v>
      </c>
    </row>
    <row r="86" spans="2:28" ht="15.75" x14ac:dyDescent="0.3">
      <c r="B86" s="7" t="s">
        <v>146</v>
      </c>
      <c r="C86" s="7" t="s">
        <v>155</v>
      </c>
      <c r="D86" s="54">
        <v>20.57</v>
      </c>
      <c r="E86" s="54">
        <v>19.18</v>
      </c>
      <c r="F86" s="54">
        <v>17.899999999999999</v>
      </c>
      <c r="G86" s="54">
        <v>16.73</v>
      </c>
      <c r="H86" s="54">
        <v>20.55</v>
      </c>
      <c r="I86" s="54">
        <v>19.82</v>
      </c>
      <c r="J86" s="54">
        <v>19.010000000000002</v>
      </c>
      <c r="K86" s="54">
        <v>22.19</v>
      </c>
      <c r="L86" s="54">
        <v>22.2</v>
      </c>
      <c r="M86" s="54">
        <v>22.34</v>
      </c>
      <c r="N86" s="54">
        <v>27.46</v>
      </c>
      <c r="O86" s="54">
        <v>33.409999999999997</v>
      </c>
      <c r="P86" s="54">
        <v>45.94</v>
      </c>
      <c r="Q86" s="54">
        <v>43.11</v>
      </c>
      <c r="R86" s="54">
        <v>39.869999999999997</v>
      </c>
      <c r="S86" s="54">
        <v>37.33</v>
      </c>
      <c r="T86" s="54">
        <v>36.78</v>
      </c>
      <c r="U86" s="54">
        <v>35.28</v>
      </c>
      <c r="V86" s="54">
        <v>35.99</v>
      </c>
      <c r="W86" s="54">
        <v>70.41</v>
      </c>
      <c r="X86" s="54">
        <v>75.209999999999994</v>
      </c>
      <c r="Y86" s="54">
        <v>74.3</v>
      </c>
      <c r="Z86" s="54">
        <v>79.459999999999994</v>
      </c>
      <c r="AA86" s="54">
        <v>76.290000000000006</v>
      </c>
      <c r="AB86" s="54">
        <v>71.38</v>
      </c>
    </row>
    <row r="87" spans="2:28" ht="15.75" x14ac:dyDescent="0.3">
      <c r="B87" s="7" t="s">
        <v>146</v>
      </c>
      <c r="C87" s="7" t="s">
        <v>156</v>
      </c>
      <c r="D87" s="54">
        <v>1.36</v>
      </c>
      <c r="E87" s="54">
        <v>3.33</v>
      </c>
      <c r="F87" s="54">
        <v>3.43</v>
      </c>
      <c r="G87" s="54">
        <v>3.61</v>
      </c>
      <c r="H87" s="54">
        <v>13.3</v>
      </c>
      <c r="I87" s="54">
        <v>13.2</v>
      </c>
      <c r="J87" s="54">
        <v>15.17</v>
      </c>
      <c r="K87" s="54">
        <v>14.21</v>
      </c>
      <c r="L87" s="54">
        <v>25.38</v>
      </c>
      <c r="M87" s="54">
        <v>28.54</v>
      </c>
      <c r="N87" s="54">
        <v>36.619999999999997</v>
      </c>
      <c r="O87" s="54">
        <v>48.48</v>
      </c>
      <c r="P87" s="54">
        <v>50.98</v>
      </c>
      <c r="Q87" s="54">
        <v>51</v>
      </c>
      <c r="R87" s="54">
        <v>53.57</v>
      </c>
      <c r="S87" s="54">
        <v>58.34</v>
      </c>
      <c r="T87" s="54">
        <v>69.33</v>
      </c>
      <c r="U87" s="54">
        <v>73.83</v>
      </c>
      <c r="V87" s="54">
        <v>106.47</v>
      </c>
      <c r="W87" s="54">
        <v>123.58</v>
      </c>
      <c r="X87" s="54">
        <v>109.78</v>
      </c>
      <c r="Y87" s="54">
        <v>103</v>
      </c>
      <c r="Z87" s="54">
        <v>99.46</v>
      </c>
      <c r="AA87" s="54">
        <v>96.53</v>
      </c>
      <c r="AB87" s="54">
        <v>99.37</v>
      </c>
    </row>
    <row r="88" spans="2:28" ht="15.75" x14ac:dyDescent="0.3">
      <c r="B88" s="7" t="s">
        <v>146</v>
      </c>
      <c r="C88" s="7" t="s">
        <v>157</v>
      </c>
      <c r="D88" s="54">
        <v>2.92</v>
      </c>
      <c r="E88" s="54">
        <v>4.8099999999999996</v>
      </c>
      <c r="F88" s="54">
        <v>4.37</v>
      </c>
      <c r="G88" s="54">
        <v>4.08</v>
      </c>
      <c r="H88" s="54">
        <v>3.87</v>
      </c>
      <c r="I88" s="54">
        <v>4.74</v>
      </c>
      <c r="J88" s="54">
        <v>13.14</v>
      </c>
      <c r="K88" s="54">
        <v>13.09</v>
      </c>
      <c r="L88" s="54">
        <v>13.04</v>
      </c>
      <c r="M88" s="54">
        <v>14.95</v>
      </c>
      <c r="N88" s="54">
        <v>17.190000000000001</v>
      </c>
      <c r="O88" s="54">
        <v>18.2</v>
      </c>
      <c r="P88" s="54">
        <v>16.84</v>
      </c>
      <c r="Q88" s="54">
        <v>22.58</v>
      </c>
      <c r="R88" s="54">
        <v>29.42</v>
      </c>
      <c r="S88" s="54">
        <v>30.33</v>
      </c>
      <c r="T88" s="54">
        <v>29.17</v>
      </c>
      <c r="U88" s="54">
        <v>32.18</v>
      </c>
      <c r="V88" s="54">
        <v>35.97</v>
      </c>
      <c r="W88" s="54">
        <v>55.32</v>
      </c>
      <c r="X88" s="54">
        <v>69.319999999999993</v>
      </c>
      <c r="Y88" s="54">
        <v>68.81</v>
      </c>
      <c r="Z88" s="54">
        <v>76.73</v>
      </c>
      <c r="AA88" s="54">
        <v>70.8</v>
      </c>
      <c r="AB88" s="54">
        <v>65.53</v>
      </c>
    </row>
    <row r="89" spans="2:28" ht="15.75" x14ac:dyDescent="0.3">
      <c r="B89" s="7" t="s">
        <v>146</v>
      </c>
      <c r="C89" s="7" t="s">
        <v>158</v>
      </c>
      <c r="D89" s="54">
        <v>3.14</v>
      </c>
      <c r="E89" s="54">
        <v>2.93</v>
      </c>
      <c r="F89" s="54">
        <v>2.75</v>
      </c>
      <c r="G89" s="54">
        <v>2.6</v>
      </c>
      <c r="H89" s="54">
        <v>3.06</v>
      </c>
      <c r="I89" s="54">
        <v>2.95</v>
      </c>
      <c r="J89" s="54">
        <v>2.84</v>
      </c>
      <c r="K89" s="54">
        <v>2.98</v>
      </c>
      <c r="L89" s="54">
        <v>3.04</v>
      </c>
      <c r="M89" s="54">
        <v>3.06</v>
      </c>
      <c r="N89" s="54">
        <v>3.58</v>
      </c>
      <c r="O89" s="54">
        <v>4.84</v>
      </c>
      <c r="P89" s="54">
        <v>6.04</v>
      </c>
      <c r="Q89" s="54">
        <v>5.78</v>
      </c>
      <c r="R89" s="54">
        <v>5.33</v>
      </c>
      <c r="S89" s="54">
        <v>5.43</v>
      </c>
      <c r="T89" s="54">
        <v>5.72</v>
      </c>
      <c r="U89" s="54">
        <v>5.53</v>
      </c>
      <c r="V89" s="54">
        <v>5.93</v>
      </c>
      <c r="W89" s="54">
        <v>12.59</v>
      </c>
      <c r="X89" s="54">
        <v>12.98</v>
      </c>
      <c r="Y89" s="54">
        <v>12.42</v>
      </c>
      <c r="Z89" s="54">
        <v>12.58</v>
      </c>
      <c r="AA89" s="54">
        <v>12.28</v>
      </c>
      <c r="AB89" s="54">
        <v>12.31</v>
      </c>
    </row>
    <row r="90" spans="2:28" ht="15.75" x14ac:dyDescent="0.3">
      <c r="B90" s="7" t="s">
        <v>146</v>
      </c>
      <c r="C90" s="7" t="s">
        <v>159</v>
      </c>
      <c r="D90" s="54">
        <v>20.309999999999999</v>
      </c>
      <c r="E90" s="54">
        <v>23.76</v>
      </c>
      <c r="F90" s="54">
        <v>22.23</v>
      </c>
      <c r="G90" s="54">
        <v>20.82</v>
      </c>
      <c r="H90" s="54">
        <v>19.61</v>
      </c>
      <c r="I90" s="54">
        <v>21.78</v>
      </c>
      <c r="J90" s="54">
        <v>65.98</v>
      </c>
      <c r="K90" s="54">
        <v>63.9</v>
      </c>
      <c r="L90" s="54">
        <v>61.69</v>
      </c>
      <c r="M90" s="54">
        <v>65.36</v>
      </c>
      <c r="N90" s="54">
        <v>71.540000000000006</v>
      </c>
      <c r="O90" s="54">
        <v>83.65</v>
      </c>
      <c r="P90" s="54">
        <v>77.349999999999994</v>
      </c>
      <c r="Q90" s="54">
        <v>112.86</v>
      </c>
      <c r="R90" s="54">
        <v>151.59</v>
      </c>
      <c r="S90" s="54">
        <v>147.37</v>
      </c>
      <c r="T90" s="54">
        <v>137.83000000000001</v>
      </c>
      <c r="U90" s="54">
        <v>151.01</v>
      </c>
      <c r="V90" s="54">
        <v>161.47</v>
      </c>
      <c r="W90" s="54">
        <v>235.18</v>
      </c>
      <c r="X90" s="54">
        <v>266.8</v>
      </c>
      <c r="Y90" s="54">
        <v>281.24</v>
      </c>
      <c r="Z90" s="54">
        <v>327</v>
      </c>
      <c r="AA90" s="54">
        <v>300.27999999999997</v>
      </c>
      <c r="AB90" s="54">
        <v>277.27</v>
      </c>
    </row>
    <row r="91" spans="2:28" ht="15.75" x14ac:dyDescent="0.3">
      <c r="B91" s="7" t="s">
        <v>146</v>
      </c>
      <c r="C91" s="7" t="s">
        <v>160</v>
      </c>
      <c r="D91" s="54">
        <v>3.83</v>
      </c>
      <c r="E91" s="54">
        <v>3.91</v>
      </c>
      <c r="F91" s="54">
        <v>3.97</v>
      </c>
      <c r="G91" s="54">
        <v>3.81</v>
      </c>
      <c r="H91" s="54">
        <v>9.4700000000000006</v>
      </c>
      <c r="I91" s="54">
        <v>10.48</v>
      </c>
      <c r="J91" s="54">
        <v>17.21</v>
      </c>
      <c r="K91" s="54">
        <v>16.59</v>
      </c>
      <c r="L91" s="54">
        <v>18.23</v>
      </c>
      <c r="M91" s="54">
        <v>18.649999999999999</v>
      </c>
      <c r="N91" s="54">
        <v>37.799999999999997</v>
      </c>
      <c r="O91" s="54">
        <v>49.03</v>
      </c>
      <c r="P91" s="54">
        <v>50.2</v>
      </c>
      <c r="Q91" s="54">
        <v>50.39</v>
      </c>
      <c r="R91" s="54">
        <v>48.21</v>
      </c>
      <c r="S91" s="54">
        <v>53.53</v>
      </c>
      <c r="T91" s="54">
        <v>51.32</v>
      </c>
      <c r="U91" s="54">
        <v>54.04</v>
      </c>
      <c r="V91" s="54">
        <v>85.42</v>
      </c>
      <c r="W91" s="54">
        <v>98.95</v>
      </c>
      <c r="X91" s="54">
        <v>93.67</v>
      </c>
      <c r="Y91" s="54">
        <v>90.13</v>
      </c>
      <c r="Z91" s="54">
        <v>86.33</v>
      </c>
      <c r="AA91" s="54">
        <v>100.36</v>
      </c>
      <c r="AB91" s="54">
        <v>97.92</v>
      </c>
    </row>
    <row r="92" spans="2:28" ht="15.75" x14ac:dyDescent="0.3">
      <c r="B92" s="7" t="s">
        <v>146</v>
      </c>
      <c r="C92" s="7" t="s">
        <v>161</v>
      </c>
      <c r="D92" s="54">
        <v>3.14</v>
      </c>
      <c r="E92" s="54">
        <v>3.71</v>
      </c>
      <c r="F92" s="54">
        <v>4.46</v>
      </c>
      <c r="G92" s="54">
        <v>13.35</v>
      </c>
      <c r="H92" s="54">
        <v>13.45</v>
      </c>
      <c r="I92" s="54">
        <v>18.21</v>
      </c>
      <c r="J92" s="54">
        <v>17.89</v>
      </c>
      <c r="K92" s="54">
        <v>40.31</v>
      </c>
      <c r="L92" s="54">
        <v>53.33</v>
      </c>
      <c r="M92" s="54">
        <v>62.92</v>
      </c>
      <c r="N92" s="54">
        <v>76.42</v>
      </c>
      <c r="O92" s="54">
        <v>79.86</v>
      </c>
      <c r="P92" s="54">
        <v>105.73</v>
      </c>
      <c r="Q92" s="54">
        <v>168.32</v>
      </c>
      <c r="R92" s="54">
        <v>179.8</v>
      </c>
      <c r="S92" s="54">
        <v>201.94</v>
      </c>
      <c r="T92" s="54">
        <v>242.39</v>
      </c>
      <c r="U92" s="54">
        <v>242.27</v>
      </c>
      <c r="V92" s="54">
        <v>240.46</v>
      </c>
      <c r="W92" s="54">
        <v>255.59</v>
      </c>
      <c r="X92" s="54">
        <v>251.25</v>
      </c>
      <c r="Y92" s="54">
        <v>274.02999999999997</v>
      </c>
      <c r="Z92" s="54">
        <v>286.33</v>
      </c>
      <c r="AA92" s="54">
        <v>279.01</v>
      </c>
      <c r="AB92" s="54">
        <v>289.66000000000003</v>
      </c>
    </row>
    <row r="93" spans="2:28" ht="15.75" x14ac:dyDescent="0.3">
      <c r="B93" s="7" t="s">
        <v>146</v>
      </c>
      <c r="C93" s="7" t="s">
        <v>162</v>
      </c>
      <c r="D93" s="54">
        <v>6.12</v>
      </c>
      <c r="E93" s="54">
        <v>5.72</v>
      </c>
      <c r="F93" s="54">
        <v>5.33</v>
      </c>
      <c r="G93" s="54">
        <v>5.05</v>
      </c>
      <c r="H93" s="54">
        <v>6.02</v>
      </c>
      <c r="I93" s="54">
        <v>5.79</v>
      </c>
      <c r="J93" s="54">
        <v>5.55</v>
      </c>
      <c r="K93" s="54">
        <v>6.25</v>
      </c>
      <c r="L93" s="54">
        <v>6.24</v>
      </c>
      <c r="M93" s="54">
        <v>6.01</v>
      </c>
      <c r="N93" s="54">
        <v>7.29</v>
      </c>
      <c r="O93" s="54">
        <v>9.27</v>
      </c>
      <c r="P93" s="54">
        <v>11.75</v>
      </c>
      <c r="Q93" s="54">
        <v>11.1</v>
      </c>
      <c r="R93" s="54">
        <v>10.16</v>
      </c>
      <c r="S93" s="54">
        <v>10</v>
      </c>
      <c r="T93" s="54">
        <v>9.9600000000000009</v>
      </c>
      <c r="U93" s="54">
        <v>9.75</v>
      </c>
      <c r="V93" s="54">
        <v>10.18</v>
      </c>
      <c r="W93" s="54">
        <v>20.56</v>
      </c>
      <c r="X93" s="54">
        <v>21.62</v>
      </c>
      <c r="Y93" s="54">
        <v>21</v>
      </c>
      <c r="Z93" s="54">
        <v>21.05</v>
      </c>
      <c r="AA93" s="54">
        <v>21.23</v>
      </c>
      <c r="AB93" s="54">
        <v>20.64</v>
      </c>
    </row>
    <row r="94" spans="2:28" ht="15.75" x14ac:dyDescent="0.3">
      <c r="B94" s="7" t="s">
        <v>146</v>
      </c>
      <c r="C94" s="7" t="s">
        <v>163</v>
      </c>
      <c r="D94" s="54">
        <v>4.87</v>
      </c>
      <c r="E94" s="54">
        <v>7.03</v>
      </c>
      <c r="F94" s="54">
        <v>8.94</v>
      </c>
      <c r="G94" s="54">
        <v>10.51</v>
      </c>
      <c r="H94" s="54">
        <v>20.87</v>
      </c>
      <c r="I94" s="54">
        <v>26.43</v>
      </c>
      <c r="J94" s="54">
        <v>28.24</v>
      </c>
      <c r="K94" s="54">
        <v>88.98</v>
      </c>
      <c r="L94" s="54">
        <v>116.34</v>
      </c>
      <c r="M94" s="54">
        <v>137.75</v>
      </c>
      <c r="N94" s="54">
        <v>163.56</v>
      </c>
      <c r="O94" s="54">
        <v>169.7</v>
      </c>
      <c r="P94" s="54">
        <v>227.35</v>
      </c>
      <c r="Q94" s="54">
        <v>361.57</v>
      </c>
      <c r="R94" s="54">
        <v>365.35</v>
      </c>
      <c r="S94" s="54">
        <v>474.67</v>
      </c>
      <c r="T94" s="54">
        <v>543.65</v>
      </c>
      <c r="U94" s="54">
        <v>551.86</v>
      </c>
      <c r="V94" s="54">
        <v>573.67999999999995</v>
      </c>
      <c r="W94" s="54">
        <v>628.09</v>
      </c>
      <c r="X94" s="54">
        <v>608.74</v>
      </c>
      <c r="Y94" s="54">
        <v>634.91</v>
      </c>
      <c r="Z94" s="54">
        <v>642.01</v>
      </c>
      <c r="AA94" s="54">
        <v>641.83000000000004</v>
      </c>
      <c r="AB94" s="54">
        <v>638.20000000000005</v>
      </c>
    </row>
    <row r="95" spans="2:28" ht="15.75" x14ac:dyDescent="0.3">
      <c r="B95" s="7" t="s">
        <v>146</v>
      </c>
      <c r="C95" s="7" t="s">
        <v>164</v>
      </c>
      <c r="D95" s="54">
        <v>8.91</v>
      </c>
      <c r="E95" s="54">
        <v>9.2899999999999991</v>
      </c>
      <c r="F95" s="54">
        <v>9.16</v>
      </c>
      <c r="G95" s="54">
        <v>9.0399999999999991</v>
      </c>
      <c r="H95" s="54">
        <v>23.26</v>
      </c>
      <c r="I95" s="54">
        <v>26.22</v>
      </c>
      <c r="J95" s="54">
        <v>42.71</v>
      </c>
      <c r="K95" s="54">
        <v>40.729999999999997</v>
      </c>
      <c r="L95" s="54">
        <v>43.95</v>
      </c>
      <c r="M95" s="54">
        <v>44.15</v>
      </c>
      <c r="N95" s="54">
        <v>87.02</v>
      </c>
      <c r="O95" s="54">
        <v>111.96</v>
      </c>
      <c r="P95" s="54">
        <v>113.67</v>
      </c>
      <c r="Q95" s="54">
        <v>114.73</v>
      </c>
      <c r="R95" s="54">
        <v>107.43</v>
      </c>
      <c r="S95" s="54">
        <v>116.11</v>
      </c>
      <c r="T95" s="54">
        <v>110.56</v>
      </c>
      <c r="U95" s="54">
        <v>114.05</v>
      </c>
      <c r="V95" s="54">
        <v>184.72</v>
      </c>
      <c r="W95" s="54">
        <v>212.64</v>
      </c>
      <c r="X95" s="54">
        <v>201.01</v>
      </c>
      <c r="Y95" s="54">
        <v>192.96</v>
      </c>
      <c r="Z95" s="54">
        <v>181.25</v>
      </c>
      <c r="AA95" s="54">
        <v>211</v>
      </c>
      <c r="AB95" s="54">
        <v>205.68</v>
      </c>
    </row>
    <row r="96" spans="2:28" ht="15.75" x14ac:dyDescent="0.3">
      <c r="B96" s="7" t="s">
        <v>146</v>
      </c>
      <c r="C96" s="7" t="s">
        <v>165</v>
      </c>
      <c r="D96" s="54">
        <v>25.18</v>
      </c>
      <c r="E96" s="54">
        <v>27.32</v>
      </c>
      <c r="F96" s="54">
        <v>27.58</v>
      </c>
      <c r="G96" s="54">
        <v>27</v>
      </c>
      <c r="H96" s="54">
        <v>58.82</v>
      </c>
      <c r="I96" s="54">
        <v>64.430000000000007</v>
      </c>
      <c r="J96" s="54">
        <v>96.87</v>
      </c>
      <c r="K96" s="54">
        <v>90.7</v>
      </c>
      <c r="L96" s="54">
        <v>119.2</v>
      </c>
      <c r="M96" s="54">
        <v>127.14</v>
      </c>
      <c r="N96" s="54">
        <v>198.85</v>
      </c>
      <c r="O96" s="54">
        <v>260.26</v>
      </c>
      <c r="P96" s="54">
        <v>276.12</v>
      </c>
      <c r="Q96" s="54">
        <v>280.07</v>
      </c>
      <c r="R96" s="54">
        <v>275.60000000000002</v>
      </c>
      <c r="S96" s="54">
        <v>295.66000000000003</v>
      </c>
      <c r="T96" s="54">
        <v>309.06</v>
      </c>
      <c r="U96" s="54">
        <v>330.5</v>
      </c>
      <c r="V96" s="54">
        <v>473.59</v>
      </c>
      <c r="W96" s="54">
        <v>573.84</v>
      </c>
      <c r="X96" s="54">
        <v>535.77</v>
      </c>
      <c r="Y96" s="54">
        <v>513.67999999999995</v>
      </c>
      <c r="Z96" s="54">
        <v>496.58</v>
      </c>
      <c r="AA96" s="54">
        <v>528.84</v>
      </c>
      <c r="AB96" s="54">
        <v>538.41</v>
      </c>
    </row>
    <row r="97" spans="2:28" ht="15.75" x14ac:dyDescent="0.3">
      <c r="B97" s="7" t="s">
        <v>146</v>
      </c>
      <c r="C97" s="7" t="s">
        <v>166</v>
      </c>
      <c r="D97" s="54">
        <v>2.98</v>
      </c>
      <c r="E97" s="54">
        <v>4.22</v>
      </c>
      <c r="F97" s="54">
        <v>3.84</v>
      </c>
      <c r="G97" s="54">
        <v>3.66</v>
      </c>
      <c r="H97" s="54">
        <v>3.43</v>
      </c>
      <c r="I97" s="54">
        <v>3.96</v>
      </c>
      <c r="J97" s="54">
        <v>10.18</v>
      </c>
      <c r="K97" s="54">
        <v>10.050000000000001</v>
      </c>
      <c r="L97" s="54">
        <v>9.52</v>
      </c>
      <c r="M97" s="54">
        <v>10.86</v>
      </c>
      <c r="N97" s="54">
        <v>12.77</v>
      </c>
      <c r="O97" s="54">
        <v>14.16</v>
      </c>
      <c r="P97" s="54">
        <v>12.96</v>
      </c>
      <c r="Q97" s="54">
        <v>17.45</v>
      </c>
      <c r="R97" s="54">
        <v>23.03</v>
      </c>
      <c r="S97" s="54">
        <v>22.56</v>
      </c>
      <c r="T97" s="54">
        <v>21.62</v>
      </c>
      <c r="U97" s="54">
        <v>25.05</v>
      </c>
      <c r="V97" s="54">
        <v>27.22</v>
      </c>
      <c r="W97" s="54">
        <v>43.66</v>
      </c>
      <c r="X97" s="54">
        <v>50.42</v>
      </c>
      <c r="Y97" s="54">
        <v>49.95</v>
      </c>
      <c r="Z97" s="54">
        <v>55.05</v>
      </c>
      <c r="AA97" s="54">
        <v>50.01</v>
      </c>
      <c r="AB97" s="54">
        <v>46.4</v>
      </c>
    </row>
    <row r="98" spans="2:28" ht="15.75" x14ac:dyDescent="0.3">
      <c r="B98" s="7" t="s">
        <v>146</v>
      </c>
      <c r="C98" s="7" t="s">
        <v>167</v>
      </c>
      <c r="D98" s="54">
        <v>6.15</v>
      </c>
      <c r="E98" s="54">
        <v>5.77</v>
      </c>
      <c r="F98" s="54">
        <v>5.35</v>
      </c>
      <c r="G98" s="54">
        <v>4.99</v>
      </c>
      <c r="H98" s="54">
        <v>4.88</v>
      </c>
      <c r="I98" s="54">
        <v>4.7300000000000004</v>
      </c>
      <c r="J98" s="54">
        <v>4.8</v>
      </c>
      <c r="K98" s="54">
        <v>4.76</v>
      </c>
      <c r="L98" s="54">
        <v>4.76</v>
      </c>
      <c r="M98" s="54">
        <v>4.8600000000000003</v>
      </c>
      <c r="N98" s="54">
        <v>5.4</v>
      </c>
      <c r="O98" s="54">
        <v>6.15</v>
      </c>
      <c r="P98" s="54">
        <v>6</v>
      </c>
      <c r="Q98" s="54">
        <v>5.72</v>
      </c>
      <c r="R98" s="54">
        <v>5.62</v>
      </c>
      <c r="S98" s="54">
        <v>5.39</v>
      </c>
      <c r="T98" s="54">
        <v>5.19</v>
      </c>
      <c r="U98" s="54">
        <v>6.42</v>
      </c>
      <c r="V98" s="54">
        <v>7.15</v>
      </c>
      <c r="W98" s="54">
        <v>9.93</v>
      </c>
      <c r="X98" s="54">
        <v>9.3800000000000008</v>
      </c>
      <c r="Y98" s="54">
        <v>9.23</v>
      </c>
      <c r="Z98" s="54">
        <v>8.51</v>
      </c>
      <c r="AA98" s="54">
        <v>8.26</v>
      </c>
      <c r="AB98" s="54">
        <v>7.99</v>
      </c>
    </row>
    <row r="99" spans="2:28" ht="15.75" x14ac:dyDescent="0.3">
      <c r="B99" s="7" t="s">
        <v>146</v>
      </c>
      <c r="C99" s="7" t="s">
        <v>168</v>
      </c>
      <c r="D99" s="54">
        <v>1.85</v>
      </c>
      <c r="E99" s="54">
        <v>2.3199999999999998</v>
      </c>
      <c r="F99" s="54">
        <v>2.83</v>
      </c>
      <c r="G99" s="54">
        <v>4.3899999999999997</v>
      </c>
      <c r="H99" s="54">
        <v>6.58</v>
      </c>
      <c r="I99" s="54">
        <v>10.19</v>
      </c>
      <c r="J99" s="54">
        <v>10.57</v>
      </c>
      <c r="K99" s="54">
        <v>54.96</v>
      </c>
      <c r="L99" s="54">
        <v>59.44</v>
      </c>
      <c r="M99" s="54">
        <v>75.31</v>
      </c>
      <c r="N99" s="54">
        <v>85.3</v>
      </c>
      <c r="O99" s="54">
        <v>82.97</v>
      </c>
      <c r="P99" s="54">
        <v>124.27</v>
      </c>
      <c r="Q99" s="54">
        <v>225.29</v>
      </c>
      <c r="R99" s="54">
        <v>222.29</v>
      </c>
      <c r="S99" s="54">
        <v>306.26</v>
      </c>
      <c r="T99" s="54">
        <v>340.88</v>
      </c>
      <c r="U99" s="54">
        <v>344.73</v>
      </c>
      <c r="V99" s="54">
        <v>334.13</v>
      </c>
      <c r="W99" s="54">
        <v>348.19</v>
      </c>
      <c r="X99" s="54">
        <v>344.38</v>
      </c>
      <c r="Y99" s="54">
        <v>363.8</v>
      </c>
      <c r="Z99" s="54">
        <v>373.88</v>
      </c>
      <c r="AA99" s="54">
        <v>381.79</v>
      </c>
      <c r="AB99" s="54">
        <v>367.2</v>
      </c>
    </row>
    <row r="100" spans="2:28" ht="15.75" x14ac:dyDescent="0.3">
      <c r="B100" s="7" t="s">
        <v>146</v>
      </c>
      <c r="C100" s="7" t="s">
        <v>169</v>
      </c>
      <c r="D100" s="54">
        <v>44.3</v>
      </c>
      <c r="E100" s="54">
        <v>41.61</v>
      </c>
      <c r="F100" s="54">
        <v>38.89</v>
      </c>
      <c r="G100" s="54">
        <v>36.72</v>
      </c>
      <c r="H100" s="54">
        <v>35.630000000000003</v>
      </c>
      <c r="I100" s="54">
        <v>34.6</v>
      </c>
      <c r="J100" s="54">
        <v>36.950000000000003</v>
      </c>
      <c r="K100" s="54">
        <v>36.68</v>
      </c>
      <c r="L100" s="54">
        <v>37.72</v>
      </c>
      <c r="M100" s="54">
        <v>38.25</v>
      </c>
      <c r="N100" s="54">
        <v>41.22</v>
      </c>
      <c r="O100" s="54">
        <v>46.25</v>
      </c>
      <c r="P100" s="54">
        <v>46.8</v>
      </c>
      <c r="Q100" s="54">
        <v>44.19</v>
      </c>
      <c r="R100" s="54">
        <v>42.9</v>
      </c>
      <c r="S100" s="54">
        <v>41.72</v>
      </c>
      <c r="T100" s="54">
        <v>41.38</v>
      </c>
      <c r="U100" s="54">
        <v>50.08</v>
      </c>
      <c r="V100" s="54">
        <v>52.02</v>
      </c>
      <c r="W100" s="54">
        <v>73.87</v>
      </c>
      <c r="X100" s="54">
        <v>70.09</v>
      </c>
      <c r="Y100" s="54">
        <v>68.03</v>
      </c>
      <c r="Z100" s="54">
        <v>63.49</v>
      </c>
      <c r="AA100" s="54">
        <v>61.6</v>
      </c>
      <c r="AB100" s="54">
        <v>59.57</v>
      </c>
    </row>
    <row r="101" spans="2:28" ht="15.75" x14ac:dyDescent="0.3">
      <c r="B101" s="7" t="s">
        <v>146</v>
      </c>
      <c r="C101" s="7" t="s">
        <v>170</v>
      </c>
      <c r="D101" s="54">
        <v>7.31</v>
      </c>
      <c r="E101" s="54">
        <v>6.83</v>
      </c>
      <c r="F101" s="54">
        <v>6.38</v>
      </c>
      <c r="G101" s="54">
        <v>6.01</v>
      </c>
      <c r="H101" s="54">
        <v>6.95</v>
      </c>
      <c r="I101" s="54">
        <v>6.72</v>
      </c>
      <c r="J101" s="54">
        <v>6.5</v>
      </c>
      <c r="K101" s="54">
        <v>6.68</v>
      </c>
      <c r="L101" s="54">
        <v>6.7</v>
      </c>
      <c r="M101" s="54">
        <v>6.85</v>
      </c>
      <c r="N101" s="54">
        <v>8.18</v>
      </c>
      <c r="O101" s="54">
        <v>10.46</v>
      </c>
      <c r="P101" s="54">
        <v>12.81</v>
      </c>
      <c r="Q101" s="54">
        <v>12.05</v>
      </c>
      <c r="R101" s="54">
        <v>11.79</v>
      </c>
      <c r="S101" s="54">
        <v>11.42</v>
      </c>
      <c r="T101" s="54">
        <v>11.6</v>
      </c>
      <c r="U101" s="54">
        <v>11.59</v>
      </c>
      <c r="V101" s="54">
        <v>12.03</v>
      </c>
      <c r="W101" s="54">
        <v>23.43</v>
      </c>
      <c r="X101" s="54">
        <v>24.77</v>
      </c>
      <c r="Y101" s="54">
        <v>24.13</v>
      </c>
      <c r="Z101" s="54">
        <v>24.67</v>
      </c>
      <c r="AA101" s="54">
        <v>23.25</v>
      </c>
      <c r="AB101" s="54">
        <v>22.52</v>
      </c>
    </row>
    <row r="102" spans="2:28" ht="15.75" x14ac:dyDescent="0.3">
      <c r="B102" s="7" t="s">
        <v>146</v>
      </c>
      <c r="C102" s="7" t="s">
        <v>171</v>
      </c>
      <c r="D102" s="54">
        <v>25.74</v>
      </c>
      <c r="E102" s="54">
        <v>24.02</v>
      </c>
      <c r="F102" s="54">
        <v>22.51</v>
      </c>
      <c r="G102" s="54">
        <v>21.15</v>
      </c>
      <c r="H102" s="54">
        <v>23.9</v>
      </c>
      <c r="I102" s="54">
        <v>23.08</v>
      </c>
      <c r="J102" s="54">
        <v>22.36</v>
      </c>
      <c r="K102" s="54">
        <v>22.86</v>
      </c>
      <c r="L102" s="54">
        <v>23.05</v>
      </c>
      <c r="M102" s="54">
        <v>22.33</v>
      </c>
      <c r="N102" s="54">
        <v>25.97</v>
      </c>
      <c r="O102" s="54">
        <v>33.880000000000003</v>
      </c>
      <c r="P102" s="54">
        <v>41.44</v>
      </c>
      <c r="Q102" s="54">
        <v>39.24</v>
      </c>
      <c r="R102" s="54">
        <v>36.6</v>
      </c>
      <c r="S102" s="54">
        <v>35.15</v>
      </c>
      <c r="T102" s="54">
        <v>34.520000000000003</v>
      </c>
      <c r="U102" s="54">
        <v>33.65</v>
      </c>
      <c r="V102" s="54">
        <v>35.979999999999997</v>
      </c>
      <c r="W102" s="54">
        <v>68.19</v>
      </c>
      <c r="X102" s="54">
        <v>71.42</v>
      </c>
      <c r="Y102" s="54">
        <v>68.34</v>
      </c>
      <c r="Z102" s="54">
        <v>69.42</v>
      </c>
      <c r="AA102" s="54">
        <v>66.41</v>
      </c>
      <c r="AB102" s="54">
        <v>63.96</v>
      </c>
    </row>
    <row r="103" spans="2:28" ht="15.75" x14ac:dyDescent="0.3">
      <c r="B103" s="7" t="s">
        <v>146</v>
      </c>
      <c r="C103" s="7" t="s">
        <v>172</v>
      </c>
      <c r="D103" s="54">
        <v>7.75</v>
      </c>
      <c r="E103" s="54">
        <v>8.2799999999999994</v>
      </c>
      <c r="F103" s="54">
        <v>8.69</v>
      </c>
      <c r="G103" s="54">
        <v>8.33</v>
      </c>
      <c r="H103" s="54">
        <v>21.83</v>
      </c>
      <c r="I103" s="54">
        <v>23.98</v>
      </c>
      <c r="J103" s="54">
        <v>38.61</v>
      </c>
      <c r="K103" s="54">
        <v>36.49</v>
      </c>
      <c r="L103" s="54">
        <v>38.950000000000003</v>
      </c>
      <c r="M103" s="54">
        <v>39.01</v>
      </c>
      <c r="N103" s="54">
        <v>78.17</v>
      </c>
      <c r="O103" s="54">
        <v>102.92</v>
      </c>
      <c r="P103" s="54">
        <v>104.43</v>
      </c>
      <c r="Q103" s="54">
        <v>103.99</v>
      </c>
      <c r="R103" s="54">
        <v>97.42</v>
      </c>
      <c r="S103" s="54">
        <v>104.5</v>
      </c>
      <c r="T103" s="54">
        <v>98.02</v>
      </c>
      <c r="U103" s="54">
        <v>104.06</v>
      </c>
      <c r="V103" s="54">
        <v>168.68</v>
      </c>
      <c r="W103" s="54">
        <v>196.84</v>
      </c>
      <c r="X103" s="54">
        <v>186.68</v>
      </c>
      <c r="Y103" s="54">
        <v>178.65</v>
      </c>
      <c r="Z103" s="54">
        <v>166.88</v>
      </c>
      <c r="AA103" s="54">
        <v>194.76</v>
      </c>
      <c r="AB103" s="54">
        <v>188.09</v>
      </c>
    </row>
    <row r="104" spans="2:28" ht="15.75" x14ac:dyDescent="0.3">
      <c r="B104" s="7" t="s">
        <v>146</v>
      </c>
      <c r="C104" s="7" t="s">
        <v>173</v>
      </c>
      <c r="D104" s="54">
        <v>7.8</v>
      </c>
      <c r="E104" s="54">
        <v>7.34</v>
      </c>
      <c r="F104" s="54">
        <v>6.86</v>
      </c>
      <c r="G104" s="54">
        <v>6.45</v>
      </c>
      <c r="H104" s="54">
        <v>7.54</v>
      </c>
      <c r="I104" s="54">
        <v>7.29</v>
      </c>
      <c r="J104" s="54">
        <v>7.12</v>
      </c>
      <c r="K104" s="54">
        <v>7.65</v>
      </c>
      <c r="L104" s="54">
        <v>8.1199999999999992</v>
      </c>
      <c r="M104" s="54">
        <v>8.36</v>
      </c>
      <c r="N104" s="54">
        <v>9.73</v>
      </c>
      <c r="O104" s="54">
        <v>12.33</v>
      </c>
      <c r="P104" s="54">
        <v>15.72</v>
      </c>
      <c r="Q104" s="54">
        <v>15.23</v>
      </c>
      <c r="R104" s="54">
        <v>14.78</v>
      </c>
      <c r="S104" s="54">
        <v>14.51</v>
      </c>
      <c r="T104" s="54">
        <v>15.05</v>
      </c>
      <c r="U104" s="54">
        <v>14.15</v>
      </c>
      <c r="V104" s="54">
        <v>15.05</v>
      </c>
      <c r="W104" s="54">
        <v>30.36</v>
      </c>
      <c r="X104" s="54">
        <v>31.32</v>
      </c>
      <c r="Y104" s="54">
        <v>30.6</v>
      </c>
      <c r="Z104" s="54">
        <v>32.159999999999997</v>
      </c>
      <c r="AA104" s="54">
        <v>30.76</v>
      </c>
      <c r="AB104" s="54">
        <v>29.82</v>
      </c>
    </row>
    <row r="105" spans="2:28" ht="15.75" x14ac:dyDescent="0.3">
      <c r="B105" s="7" t="s">
        <v>146</v>
      </c>
      <c r="C105" s="7" t="s">
        <v>174</v>
      </c>
      <c r="D105" s="54">
        <v>2.11</v>
      </c>
      <c r="E105" s="54">
        <v>2.02</v>
      </c>
      <c r="F105" s="54">
        <v>1.89</v>
      </c>
      <c r="G105" s="54">
        <v>1.76</v>
      </c>
      <c r="H105" s="54">
        <v>1.8</v>
      </c>
      <c r="I105" s="54">
        <v>1.75</v>
      </c>
      <c r="J105" s="54">
        <v>1.99</v>
      </c>
      <c r="K105" s="54">
        <v>2.0299999999999998</v>
      </c>
      <c r="L105" s="54">
        <v>2.23</v>
      </c>
      <c r="M105" s="54">
        <v>2.35</v>
      </c>
      <c r="N105" s="54">
        <v>2.83</v>
      </c>
      <c r="O105" s="54">
        <v>3.01</v>
      </c>
      <c r="P105" s="54">
        <v>3.15</v>
      </c>
      <c r="Q105" s="54">
        <v>3.2</v>
      </c>
      <c r="R105" s="54">
        <v>3.37</v>
      </c>
      <c r="S105" s="54">
        <v>3.52</v>
      </c>
      <c r="T105" s="54">
        <v>3.7</v>
      </c>
      <c r="U105" s="54">
        <v>4.28</v>
      </c>
      <c r="V105" s="54">
        <v>4.82</v>
      </c>
      <c r="W105" s="54">
        <v>6.28</v>
      </c>
      <c r="X105" s="54">
        <v>5.99</v>
      </c>
      <c r="Y105" s="54">
        <v>5.73</v>
      </c>
      <c r="Z105" s="54">
        <v>5.58</v>
      </c>
      <c r="AA105" s="54">
        <v>5.55</v>
      </c>
      <c r="AB105" s="54">
        <v>5.32</v>
      </c>
    </row>
    <row r="106" spans="2:28" ht="15.75" x14ac:dyDescent="0.3">
      <c r="B106" s="7" t="s">
        <v>146</v>
      </c>
      <c r="C106" s="7" t="s">
        <v>175</v>
      </c>
      <c r="D106" s="54">
        <v>2.4300000000000002</v>
      </c>
      <c r="E106" s="54">
        <v>2.2999999999999998</v>
      </c>
      <c r="F106" s="54">
        <v>2.2799999999999998</v>
      </c>
      <c r="G106" s="54">
        <v>2.12</v>
      </c>
      <c r="H106" s="54">
        <v>2</v>
      </c>
      <c r="I106" s="54">
        <v>1.92</v>
      </c>
      <c r="J106" s="54">
        <v>2.5099999999999998</v>
      </c>
      <c r="K106" s="54">
        <v>2.62</v>
      </c>
      <c r="L106" s="54">
        <v>2.5</v>
      </c>
      <c r="M106" s="54">
        <v>2.78</v>
      </c>
      <c r="N106" s="54">
        <v>4.43</v>
      </c>
      <c r="O106" s="54">
        <v>4.84</v>
      </c>
      <c r="P106" s="54">
        <v>5.1100000000000003</v>
      </c>
      <c r="Q106" s="54">
        <v>4.97</v>
      </c>
      <c r="R106" s="54">
        <v>4.99</v>
      </c>
      <c r="S106" s="54">
        <v>5.14</v>
      </c>
      <c r="T106" s="54">
        <v>4.6900000000000004</v>
      </c>
      <c r="U106" s="54">
        <v>5.31</v>
      </c>
      <c r="V106" s="54">
        <v>5.82</v>
      </c>
      <c r="W106" s="54">
        <v>7.91</v>
      </c>
      <c r="X106" s="54">
        <v>7.44</v>
      </c>
      <c r="Y106" s="54">
        <v>7.44</v>
      </c>
      <c r="Z106" s="54">
        <v>6.95</v>
      </c>
      <c r="AA106" s="54">
        <v>6.74</v>
      </c>
      <c r="AB106" s="54">
        <v>7.5</v>
      </c>
    </row>
    <row r="107" spans="2:28" ht="15.75" x14ac:dyDescent="0.3">
      <c r="B107" s="7" t="s">
        <v>146</v>
      </c>
      <c r="C107" s="7" t="s">
        <v>176</v>
      </c>
      <c r="D107" s="54">
        <v>0.42</v>
      </c>
      <c r="E107" s="54">
        <v>0.4</v>
      </c>
      <c r="F107" s="54">
        <v>0.37</v>
      </c>
      <c r="G107" s="54">
        <v>0.36</v>
      </c>
      <c r="H107" s="54">
        <v>0.36</v>
      </c>
      <c r="I107" s="54">
        <v>0.34</v>
      </c>
      <c r="J107" s="54">
        <v>0.65</v>
      </c>
      <c r="K107" s="54">
        <v>0.63</v>
      </c>
      <c r="L107" s="54">
        <v>0.6</v>
      </c>
      <c r="M107" s="54">
        <v>0.63</v>
      </c>
      <c r="N107" s="54">
        <v>0.69</v>
      </c>
      <c r="O107" s="54">
        <v>0.91</v>
      </c>
      <c r="P107" s="54">
        <v>0.9</v>
      </c>
      <c r="Q107" s="54">
        <v>1.2</v>
      </c>
      <c r="R107" s="54">
        <v>1.53</v>
      </c>
      <c r="S107" s="54">
        <v>1.5</v>
      </c>
      <c r="T107" s="54">
        <v>1.39</v>
      </c>
      <c r="U107" s="54">
        <v>1.49</v>
      </c>
      <c r="V107" s="54">
        <v>1.67</v>
      </c>
      <c r="W107" s="54">
        <v>2.57</v>
      </c>
      <c r="X107" s="54">
        <v>2.93</v>
      </c>
      <c r="Y107" s="54">
        <v>2.99</v>
      </c>
      <c r="Z107" s="54">
        <v>3.31</v>
      </c>
      <c r="AA107" s="54">
        <v>3.07</v>
      </c>
      <c r="AB107" s="54">
        <v>2.82</v>
      </c>
    </row>
    <row r="108" spans="2:28" ht="15.75" x14ac:dyDescent="0.3">
      <c r="B108" s="7" t="s">
        <v>147</v>
      </c>
      <c r="C108" s="7" t="s">
        <v>153</v>
      </c>
      <c r="D108" s="54">
        <v>2.94</v>
      </c>
      <c r="E108" s="54">
        <v>3.2</v>
      </c>
      <c r="F108" s="54">
        <v>3.2</v>
      </c>
      <c r="G108" s="54">
        <v>8.59</v>
      </c>
      <c r="H108" s="54">
        <v>26.39</v>
      </c>
      <c r="I108" s="54">
        <v>27.4</v>
      </c>
      <c r="J108" s="54">
        <v>33.69</v>
      </c>
      <c r="K108" s="54">
        <v>34.25</v>
      </c>
      <c r="L108" s="54">
        <v>34.4</v>
      </c>
      <c r="M108" s="54">
        <v>64.08</v>
      </c>
      <c r="N108" s="54">
        <v>108.24</v>
      </c>
      <c r="O108" s="54">
        <v>120.69</v>
      </c>
      <c r="P108" s="54">
        <v>147.46</v>
      </c>
      <c r="Q108" s="54">
        <v>152.44</v>
      </c>
      <c r="R108" s="54">
        <v>164.36</v>
      </c>
      <c r="S108" s="54">
        <v>200.62</v>
      </c>
      <c r="T108" s="54">
        <v>208.39</v>
      </c>
      <c r="U108" s="54">
        <v>219.11</v>
      </c>
      <c r="V108" s="54">
        <v>352.65</v>
      </c>
      <c r="W108" s="54">
        <v>405.79</v>
      </c>
      <c r="X108" s="54">
        <v>448.57</v>
      </c>
      <c r="Y108" s="54">
        <v>432.65</v>
      </c>
      <c r="Z108" s="54">
        <v>437.55</v>
      </c>
      <c r="AA108" s="54">
        <v>408.5</v>
      </c>
      <c r="AB108" s="54">
        <v>427.33</v>
      </c>
    </row>
    <row r="109" spans="2:28" ht="15.75" x14ac:dyDescent="0.3">
      <c r="B109" s="7" t="s">
        <v>147</v>
      </c>
      <c r="C109" s="7" t="s">
        <v>154</v>
      </c>
      <c r="D109" s="54">
        <v>4.51</v>
      </c>
      <c r="E109" s="54">
        <v>4.71</v>
      </c>
      <c r="F109" s="54">
        <v>4.79</v>
      </c>
      <c r="G109" s="54">
        <v>6.93</v>
      </c>
      <c r="H109" s="54">
        <v>7.08</v>
      </c>
      <c r="I109" s="54">
        <v>7.64</v>
      </c>
      <c r="J109" s="54">
        <v>10.16</v>
      </c>
      <c r="K109" s="54">
        <v>11.72</v>
      </c>
      <c r="L109" s="54">
        <v>13.2</v>
      </c>
      <c r="M109" s="54">
        <v>15.63</v>
      </c>
      <c r="N109" s="54">
        <v>16.89</v>
      </c>
      <c r="O109" s="54">
        <v>19.27</v>
      </c>
      <c r="P109" s="54">
        <v>21.97</v>
      </c>
      <c r="Q109" s="54">
        <v>25.28</v>
      </c>
      <c r="R109" s="54">
        <v>29.2</v>
      </c>
      <c r="S109" s="54">
        <v>36.950000000000003</v>
      </c>
      <c r="T109" s="54">
        <v>38.159999999999997</v>
      </c>
      <c r="U109" s="54">
        <v>45.06</v>
      </c>
      <c r="V109" s="54">
        <v>52.76</v>
      </c>
      <c r="W109" s="54">
        <v>63.16</v>
      </c>
      <c r="X109" s="54">
        <v>63.03</v>
      </c>
      <c r="Y109" s="54">
        <v>67.849999999999994</v>
      </c>
      <c r="Z109" s="54">
        <v>67.53</v>
      </c>
      <c r="AA109" s="54">
        <v>66.17</v>
      </c>
      <c r="AB109" s="54">
        <v>68.400000000000006</v>
      </c>
    </row>
    <row r="110" spans="2:28" ht="15.75" x14ac:dyDescent="0.3">
      <c r="B110" s="7" t="s">
        <v>147</v>
      </c>
      <c r="C110" s="7" t="s">
        <v>155</v>
      </c>
      <c r="D110" s="54">
        <v>21.67</v>
      </c>
      <c r="E110" s="54">
        <v>21.24</v>
      </c>
      <c r="F110" s="54">
        <v>20.57</v>
      </c>
      <c r="G110" s="54">
        <v>20.45</v>
      </c>
      <c r="H110" s="54">
        <v>19.82</v>
      </c>
      <c r="I110" s="54">
        <v>22.25</v>
      </c>
      <c r="J110" s="54">
        <v>23.24</v>
      </c>
      <c r="K110" s="54">
        <v>25.51</v>
      </c>
      <c r="L110" s="54">
        <v>30.05</v>
      </c>
      <c r="M110" s="54">
        <v>37.28</v>
      </c>
      <c r="N110" s="54">
        <v>46.82</v>
      </c>
      <c r="O110" s="54">
        <v>48.18</v>
      </c>
      <c r="P110" s="54">
        <v>50.81</v>
      </c>
      <c r="Q110" s="54">
        <v>55.02</v>
      </c>
      <c r="R110" s="54">
        <v>62.53</v>
      </c>
      <c r="S110" s="54">
        <v>79.52</v>
      </c>
      <c r="T110" s="54">
        <v>77.569999999999993</v>
      </c>
      <c r="U110" s="54">
        <v>93.81</v>
      </c>
      <c r="V110" s="54">
        <v>117.41</v>
      </c>
      <c r="W110" s="54">
        <v>145.41</v>
      </c>
      <c r="X110" s="54">
        <v>141.51</v>
      </c>
      <c r="Y110" s="54">
        <v>177.92</v>
      </c>
      <c r="Z110" s="54">
        <v>175.02</v>
      </c>
      <c r="AA110" s="54">
        <v>178.2</v>
      </c>
      <c r="AB110" s="54">
        <v>179.38</v>
      </c>
    </row>
    <row r="111" spans="2:28" ht="15.75" x14ac:dyDescent="0.3">
      <c r="B111" s="7" t="s">
        <v>147</v>
      </c>
      <c r="C111" s="7" t="s">
        <v>156</v>
      </c>
      <c r="D111" s="54">
        <v>1.77</v>
      </c>
      <c r="E111" s="54">
        <v>2.16</v>
      </c>
      <c r="F111" s="54">
        <v>2.14</v>
      </c>
      <c r="G111" s="54">
        <v>9.4700000000000006</v>
      </c>
      <c r="H111" s="54">
        <v>22.21</v>
      </c>
      <c r="I111" s="54">
        <v>22.89</v>
      </c>
      <c r="J111" s="54">
        <v>29.38</v>
      </c>
      <c r="K111" s="54">
        <v>29.11</v>
      </c>
      <c r="L111" s="54">
        <v>28.87</v>
      </c>
      <c r="M111" s="54">
        <v>64.86</v>
      </c>
      <c r="N111" s="54">
        <v>100.33</v>
      </c>
      <c r="O111" s="54">
        <v>107.89</v>
      </c>
      <c r="P111" s="54">
        <v>138.75</v>
      </c>
      <c r="Q111" s="54">
        <v>138.30000000000001</v>
      </c>
      <c r="R111" s="54">
        <v>155.82</v>
      </c>
      <c r="S111" s="54">
        <v>189.67</v>
      </c>
      <c r="T111" s="54">
        <v>199.56</v>
      </c>
      <c r="U111" s="54">
        <v>207.54</v>
      </c>
      <c r="V111" s="54">
        <v>326.49</v>
      </c>
      <c r="W111" s="54">
        <v>377.32</v>
      </c>
      <c r="X111" s="54">
        <v>413</v>
      </c>
      <c r="Y111" s="54">
        <v>403.54</v>
      </c>
      <c r="Z111" s="54">
        <v>419.33</v>
      </c>
      <c r="AA111" s="54">
        <v>388.97</v>
      </c>
      <c r="AB111" s="54">
        <v>412.69</v>
      </c>
    </row>
    <row r="112" spans="2:28" ht="15.75" x14ac:dyDescent="0.3">
      <c r="B112" s="7" t="s">
        <v>147</v>
      </c>
      <c r="C112" s="7" t="s">
        <v>157</v>
      </c>
      <c r="D112" s="54">
        <v>2.96</v>
      </c>
      <c r="E112" s="54">
        <v>2.91</v>
      </c>
      <c r="F112" s="54">
        <v>2.89</v>
      </c>
      <c r="G112" s="54">
        <v>3.71</v>
      </c>
      <c r="H112" s="54">
        <v>7.09</v>
      </c>
      <c r="I112" s="54">
        <v>7.54</v>
      </c>
      <c r="J112" s="54">
        <v>24.89</v>
      </c>
      <c r="K112" s="54">
        <v>30.12</v>
      </c>
      <c r="L112" s="54">
        <v>53.54</v>
      </c>
      <c r="M112" s="54">
        <v>56.93</v>
      </c>
      <c r="N112" s="54">
        <v>59.06</v>
      </c>
      <c r="O112" s="54">
        <v>58.98</v>
      </c>
      <c r="P112" s="54">
        <v>62.73</v>
      </c>
      <c r="Q112" s="54">
        <v>86.86</v>
      </c>
      <c r="R112" s="54">
        <v>93</v>
      </c>
      <c r="S112" s="54">
        <v>92.94</v>
      </c>
      <c r="T112" s="54">
        <v>89.97</v>
      </c>
      <c r="U112" s="54">
        <v>117.56</v>
      </c>
      <c r="V112" s="54">
        <v>146.88</v>
      </c>
      <c r="W112" s="54">
        <v>172.28</v>
      </c>
      <c r="X112" s="54">
        <v>179.05</v>
      </c>
      <c r="Y112" s="54">
        <v>167.38</v>
      </c>
      <c r="Z112" s="54">
        <v>170.78</v>
      </c>
      <c r="AA112" s="54">
        <v>189.49</v>
      </c>
      <c r="AB112" s="54">
        <v>185.47</v>
      </c>
    </row>
    <row r="113" spans="2:28" ht="15.75" x14ac:dyDescent="0.3">
      <c r="B113" s="7" t="s">
        <v>147</v>
      </c>
      <c r="C113" s="7" t="s">
        <v>158</v>
      </c>
      <c r="D113" s="54">
        <v>3.29</v>
      </c>
      <c r="E113" s="54">
        <v>3.18</v>
      </c>
      <c r="F113" s="54">
        <v>3.1</v>
      </c>
      <c r="G113" s="54">
        <v>3.16</v>
      </c>
      <c r="H113" s="54">
        <v>3.07</v>
      </c>
      <c r="I113" s="54">
        <v>3.13</v>
      </c>
      <c r="J113" s="54">
        <v>3.12</v>
      </c>
      <c r="K113" s="54">
        <v>3.82</v>
      </c>
      <c r="L113" s="54">
        <v>4.7300000000000004</v>
      </c>
      <c r="M113" s="54">
        <v>5.71</v>
      </c>
      <c r="N113" s="54">
        <v>7.61</v>
      </c>
      <c r="O113" s="54">
        <v>7.48</v>
      </c>
      <c r="P113" s="54">
        <v>7.86</v>
      </c>
      <c r="Q113" s="54">
        <v>8.42</v>
      </c>
      <c r="R113" s="54">
        <v>9.7799999999999994</v>
      </c>
      <c r="S113" s="54">
        <v>12.28</v>
      </c>
      <c r="T113" s="54">
        <v>12.09</v>
      </c>
      <c r="U113" s="54">
        <v>14.42</v>
      </c>
      <c r="V113" s="54">
        <v>17.670000000000002</v>
      </c>
      <c r="W113" s="54">
        <v>23.76</v>
      </c>
      <c r="X113" s="54">
        <v>23.57</v>
      </c>
      <c r="Y113" s="54">
        <v>27.16</v>
      </c>
      <c r="Z113" s="54">
        <v>26.55</v>
      </c>
      <c r="AA113" s="54">
        <v>27.39</v>
      </c>
      <c r="AB113" s="54">
        <v>27.55</v>
      </c>
    </row>
    <row r="114" spans="2:28" ht="15.75" x14ac:dyDescent="0.3">
      <c r="B114" s="7" t="s">
        <v>147</v>
      </c>
      <c r="C114" s="7" t="s">
        <v>159</v>
      </c>
      <c r="D114" s="54">
        <v>21.68</v>
      </c>
      <c r="E114" s="54">
        <v>21.07</v>
      </c>
      <c r="F114" s="54">
        <v>20.49</v>
      </c>
      <c r="G114" s="54">
        <v>21.49</v>
      </c>
      <c r="H114" s="54">
        <v>28.73</v>
      </c>
      <c r="I114" s="54">
        <v>30.41</v>
      </c>
      <c r="J114" s="54">
        <v>123.23</v>
      </c>
      <c r="K114" s="54">
        <v>141.03</v>
      </c>
      <c r="L114" s="54">
        <v>198.9</v>
      </c>
      <c r="M114" s="54">
        <v>209.11</v>
      </c>
      <c r="N114" s="54">
        <v>231.28</v>
      </c>
      <c r="O114" s="54">
        <v>237.84</v>
      </c>
      <c r="P114" s="54">
        <v>253.93</v>
      </c>
      <c r="Q114" s="54">
        <v>378.89</v>
      </c>
      <c r="R114" s="54">
        <v>402.59</v>
      </c>
      <c r="S114" s="54">
        <v>403.82</v>
      </c>
      <c r="T114" s="54">
        <v>396.49</v>
      </c>
      <c r="U114" s="54">
        <v>498.69</v>
      </c>
      <c r="V114" s="54">
        <v>596.98</v>
      </c>
      <c r="W114" s="54">
        <v>651.38</v>
      </c>
      <c r="X114" s="54">
        <v>692.27</v>
      </c>
      <c r="Y114" s="54">
        <v>656.02</v>
      </c>
      <c r="Z114" s="54">
        <v>668.49</v>
      </c>
      <c r="AA114" s="54">
        <v>701.74</v>
      </c>
      <c r="AB114" s="54">
        <v>687.62</v>
      </c>
    </row>
    <row r="115" spans="2:28" ht="15.75" x14ac:dyDescent="0.3">
      <c r="B115" s="7" t="s">
        <v>147</v>
      </c>
      <c r="C115" s="7" t="s">
        <v>160</v>
      </c>
      <c r="D115" s="54">
        <v>4.3499999999999996</v>
      </c>
      <c r="E115" s="54">
        <v>4.53</v>
      </c>
      <c r="F115" s="54">
        <v>4.63</v>
      </c>
      <c r="G115" s="54">
        <v>4.51</v>
      </c>
      <c r="H115" s="54">
        <v>22.21</v>
      </c>
      <c r="I115" s="54">
        <v>24.57</v>
      </c>
      <c r="J115" s="54">
        <v>31.51</v>
      </c>
      <c r="K115" s="54">
        <v>33.950000000000003</v>
      </c>
      <c r="L115" s="54">
        <v>35.6</v>
      </c>
      <c r="M115" s="54">
        <v>43.38</v>
      </c>
      <c r="N115" s="54">
        <v>83.81</v>
      </c>
      <c r="O115" s="54">
        <v>119.3</v>
      </c>
      <c r="P115" s="54">
        <v>131.4</v>
      </c>
      <c r="Q115" s="54">
        <v>159.72</v>
      </c>
      <c r="R115" s="54">
        <v>161.27000000000001</v>
      </c>
      <c r="S115" s="54">
        <v>180.04</v>
      </c>
      <c r="T115" s="54">
        <v>174.08</v>
      </c>
      <c r="U115" s="54">
        <v>176.27</v>
      </c>
      <c r="V115" s="54">
        <v>194.64</v>
      </c>
      <c r="W115" s="54">
        <v>260.02</v>
      </c>
      <c r="X115" s="54">
        <v>257.51</v>
      </c>
      <c r="Y115" s="54">
        <v>254.27</v>
      </c>
      <c r="Z115" s="54">
        <v>249.66</v>
      </c>
      <c r="AA115" s="54">
        <v>236</v>
      </c>
      <c r="AB115" s="54">
        <v>245.65</v>
      </c>
    </row>
    <row r="116" spans="2:28" ht="15.75" x14ac:dyDescent="0.3">
      <c r="B116" s="7" t="s">
        <v>147</v>
      </c>
      <c r="C116" s="7" t="s">
        <v>161</v>
      </c>
      <c r="D116" s="54">
        <v>4.3099999999999996</v>
      </c>
      <c r="E116" s="54">
        <v>19.25</v>
      </c>
      <c r="F116" s="54">
        <v>38.72</v>
      </c>
      <c r="G116" s="54">
        <v>50.7</v>
      </c>
      <c r="H116" s="54">
        <v>56.2</v>
      </c>
      <c r="I116" s="54">
        <v>54.55</v>
      </c>
      <c r="J116" s="54">
        <v>87.05</v>
      </c>
      <c r="K116" s="54">
        <v>150.58000000000001</v>
      </c>
      <c r="L116" s="54">
        <v>154.77000000000001</v>
      </c>
      <c r="M116" s="54">
        <v>177.79</v>
      </c>
      <c r="N116" s="54">
        <v>177.68</v>
      </c>
      <c r="O116" s="54">
        <v>196.36</v>
      </c>
      <c r="P116" s="54">
        <v>275.87</v>
      </c>
      <c r="Q116" s="54">
        <v>303.77999999999997</v>
      </c>
      <c r="R116" s="54">
        <v>375.38</v>
      </c>
      <c r="S116" s="54">
        <v>500.19</v>
      </c>
      <c r="T116" s="54">
        <v>504.3</v>
      </c>
      <c r="U116" s="54">
        <v>558.32000000000005</v>
      </c>
      <c r="V116" s="54">
        <v>630.41</v>
      </c>
      <c r="W116" s="54">
        <v>685.99</v>
      </c>
      <c r="X116" s="54">
        <v>734.34</v>
      </c>
      <c r="Y116" s="54">
        <v>841.59</v>
      </c>
      <c r="Z116" s="54">
        <v>840.33</v>
      </c>
      <c r="AA116" s="54">
        <v>817.02</v>
      </c>
      <c r="AB116" s="54">
        <v>799.31</v>
      </c>
    </row>
    <row r="117" spans="2:28" ht="15.75" x14ac:dyDescent="0.3">
      <c r="B117" s="7" t="s">
        <v>147</v>
      </c>
      <c r="C117" s="7" t="s">
        <v>162</v>
      </c>
      <c r="D117" s="54">
        <v>6.09</v>
      </c>
      <c r="E117" s="54">
        <v>5.89</v>
      </c>
      <c r="F117" s="54">
        <v>5.71</v>
      </c>
      <c r="G117" s="54">
        <v>5.7</v>
      </c>
      <c r="H117" s="54">
        <v>5.53</v>
      </c>
      <c r="I117" s="54">
        <v>6.47</v>
      </c>
      <c r="J117" s="54">
        <v>6.68</v>
      </c>
      <c r="K117" s="54">
        <v>7.62</v>
      </c>
      <c r="L117" s="54">
        <v>9.18</v>
      </c>
      <c r="M117" s="54">
        <v>10.16</v>
      </c>
      <c r="N117" s="54">
        <v>12.92</v>
      </c>
      <c r="O117" s="54">
        <v>13.73</v>
      </c>
      <c r="P117" s="54">
        <v>14.73</v>
      </c>
      <c r="Q117" s="54">
        <v>17.059999999999999</v>
      </c>
      <c r="R117" s="54">
        <v>18.7</v>
      </c>
      <c r="S117" s="54">
        <v>22.63</v>
      </c>
      <c r="T117" s="54">
        <v>22.12</v>
      </c>
      <c r="U117" s="54">
        <v>26.41</v>
      </c>
      <c r="V117" s="54">
        <v>32.299999999999997</v>
      </c>
      <c r="W117" s="54">
        <v>43.15</v>
      </c>
      <c r="X117" s="54">
        <v>42.13</v>
      </c>
      <c r="Y117" s="54">
        <v>48.08</v>
      </c>
      <c r="Z117" s="54">
        <v>47.63</v>
      </c>
      <c r="AA117" s="54">
        <v>48.79</v>
      </c>
      <c r="AB117" s="54">
        <v>48.14</v>
      </c>
    </row>
    <row r="118" spans="2:28" ht="15.75" x14ac:dyDescent="0.3">
      <c r="B118" s="7" t="s">
        <v>147</v>
      </c>
      <c r="C118" s="7" t="s">
        <v>163</v>
      </c>
      <c r="D118" s="54">
        <v>5.47</v>
      </c>
      <c r="E118" s="54">
        <v>32.450000000000003</v>
      </c>
      <c r="F118" s="54">
        <v>62.22</v>
      </c>
      <c r="G118" s="54">
        <v>99.62</v>
      </c>
      <c r="H118" s="54">
        <v>129.91999999999999</v>
      </c>
      <c r="I118" s="54">
        <v>127.3</v>
      </c>
      <c r="J118" s="54">
        <v>170.25</v>
      </c>
      <c r="K118" s="54">
        <v>319.41000000000003</v>
      </c>
      <c r="L118" s="54">
        <v>324.42</v>
      </c>
      <c r="M118" s="54">
        <v>419.48</v>
      </c>
      <c r="N118" s="54">
        <v>439</v>
      </c>
      <c r="O118" s="54">
        <v>447.94</v>
      </c>
      <c r="P118" s="54">
        <v>630.1</v>
      </c>
      <c r="Q118" s="54">
        <v>701.19</v>
      </c>
      <c r="R118" s="54">
        <v>852.04</v>
      </c>
      <c r="S118" s="54">
        <v>1297.96</v>
      </c>
      <c r="T118" s="54">
        <v>1317.71</v>
      </c>
      <c r="U118" s="54">
        <v>1424.32</v>
      </c>
      <c r="V118" s="54">
        <v>1716.93</v>
      </c>
      <c r="W118" s="54">
        <v>1853.42</v>
      </c>
      <c r="X118" s="54">
        <v>1982.31</v>
      </c>
      <c r="Y118" s="54">
        <v>2174.19</v>
      </c>
      <c r="Z118" s="54">
        <v>2126.39</v>
      </c>
      <c r="AA118" s="54">
        <v>2051.1799999999998</v>
      </c>
      <c r="AB118" s="54">
        <v>2015.19</v>
      </c>
    </row>
    <row r="119" spans="2:28" ht="15.75" x14ac:dyDescent="0.3">
      <c r="B119" s="7" t="s">
        <v>147</v>
      </c>
      <c r="C119" s="7" t="s">
        <v>164</v>
      </c>
      <c r="D119" s="54">
        <v>10.31</v>
      </c>
      <c r="E119" s="54">
        <v>10.52</v>
      </c>
      <c r="F119" s="54">
        <v>10.74</v>
      </c>
      <c r="G119" s="54">
        <v>10.94</v>
      </c>
      <c r="H119" s="54">
        <v>52.53</v>
      </c>
      <c r="I119" s="54">
        <v>57.41</v>
      </c>
      <c r="J119" s="54">
        <v>75.33</v>
      </c>
      <c r="K119" s="54">
        <v>79.38</v>
      </c>
      <c r="L119" s="54">
        <v>80.67</v>
      </c>
      <c r="M119" s="54">
        <v>99.89</v>
      </c>
      <c r="N119" s="54">
        <v>196.04</v>
      </c>
      <c r="O119" s="54">
        <v>281.94</v>
      </c>
      <c r="P119" s="54">
        <v>305.77999999999997</v>
      </c>
      <c r="Q119" s="54">
        <v>368.98</v>
      </c>
      <c r="R119" s="54">
        <v>375.53</v>
      </c>
      <c r="S119" s="54">
        <v>414.09</v>
      </c>
      <c r="T119" s="54">
        <v>398.76</v>
      </c>
      <c r="U119" s="54">
        <v>403.9</v>
      </c>
      <c r="V119" s="54">
        <v>441.24</v>
      </c>
      <c r="W119" s="54">
        <v>599.48</v>
      </c>
      <c r="X119" s="54">
        <v>592.97</v>
      </c>
      <c r="Y119" s="54">
        <v>585.16</v>
      </c>
      <c r="Z119" s="54">
        <v>575.54</v>
      </c>
      <c r="AA119" s="54">
        <v>540.29</v>
      </c>
      <c r="AB119" s="54">
        <v>563.29999999999995</v>
      </c>
    </row>
    <row r="120" spans="2:28" ht="15.75" x14ac:dyDescent="0.3">
      <c r="B120" s="7" t="s">
        <v>147</v>
      </c>
      <c r="C120" s="7" t="s">
        <v>165</v>
      </c>
      <c r="D120" s="54">
        <v>29.92</v>
      </c>
      <c r="E120" s="54">
        <v>31.52</v>
      </c>
      <c r="F120" s="54">
        <v>32.840000000000003</v>
      </c>
      <c r="G120" s="54">
        <v>43.58</v>
      </c>
      <c r="H120" s="54">
        <v>127.89</v>
      </c>
      <c r="I120" s="54">
        <v>137.63999999999999</v>
      </c>
      <c r="J120" s="54">
        <v>187.44</v>
      </c>
      <c r="K120" s="54">
        <v>203.08</v>
      </c>
      <c r="L120" s="54">
        <v>207.89</v>
      </c>
      <c r="M120" s="54">
        <v>309.95</v>
      </c>
      <c r="N120" s="54">
        <v>511.87</v>
      </c>
      <c r="O120" s="54">
        <v>734.66</v>
      </c>
      <c r="P120" s="54">
        <v>808.47</v>
      </c>
      <c r="Q120" s="54">
        <v>943.03</v>
      </c>
      <c r="R120" s="54">
        <v>966.01</v>
      </c>
      <c r="S120" s="54">
        <v>1102.17</v>
      </c>
      <c r="T120" s="54">
        <v>1080.98</v>
      </c>
      <c r="U120" s="54">
        <v>1106.0999999999999</v>
      </c>
      <c r="V120" s="54">
        <v>1310.47</v>
      </c>
      <c r="W120" s="54">
        <v>1684.18</v>
      </c>
      <c r="X120" s="54">
        <v>1720.17</v>
      </c>
      <c r="Y120" s="54">
        <v>1717.73</v>
      </c>
      <c r="Z120" s="54">
        <v>1714.48</v>
      </c>
      <c r="AA120" s="54">
        <v>1628.69</v>
      </c>
      <c r="AB120" s="54">
        <v>1708.27</v>
      </c>
    </row>
    <row r="121" spans="2:28" ht="15.75" x14ac:dyDescent="0.3">
      <c r="B121" s="7" t="s">
        <v>147</v>
      </c>
      <c r="C121" s="7" t="s">
        <v>166</v>
      </c>
      <c r="D121" s="54">
        <v>3.12</v>
      </c>
      <c r="E121" s="54">
        <v>3.02</v>
      </c>
      <c r="F121" s="54">
        <v>2.93</v>
      </c>
      <c r="G121" s="54">
        <v>3.58</v>
      </c>
      <c r="H121" s="54">
        <v>6.02</v>
      </c>
      <c r="I121" s="54">
        <v>6.32</v>
      </c>
      <c r="J121" s="54">
        <v>19.66</v>
      </c>
      <c r="K121" s="54">
        <v>23.23</v>
      </c>
      <c r="L121" s="54">
        <v>34.21</v>
      </c>
      <c r="M121" s="54">
        <v>36.33</v>
      </c>
      <c r="N121" s="54">
        <v>39.89</v>
      </c>
      <c r="O121" s="54">
        <v>41.67</v>
      </c>
      <c r="P121" s="54">
        <v>45.13</v>
      </c>
      <c r="Q121" s="54">
        <v>61.62</v>
      </c>
      <c r="R121" s="54">
        <v>65.569999999999993</v>
      </c>
      <c r="S121" s="54">
        <v>65.849999999999994</v>
      </c>
      <c r="T121" s="54">
        <v>64.87</v>
      </c>
      <c r="U121" s="54">
        <v>90.5</v>
      </c>
      <c r="V121" s="54">
        <v>108.81</v>
      </c>
      <c r="W121" s="54">
        <v>123.49</v>
      </c>
      <c r="X121" s="54">
        <v>128.58000000000001</v>
      </c>
      <c r="Y121" s="54">
        <v>123.96</v>
      </c>
      <c r="Z121" s="54">
        <v>127.45</v>
      </c>
      <c r="AA121" s="54">
        <v>135.63999999999999</v>
      </c>
      <c r="AB121" s="54">
        <v>133.58000000000001</v>
      </c>
    </row>
    <row r="122" spans="2:28" ht="15.75" x14ac:dyDescent="0.3">
      <c r="B122" s="7" t="s">
        <v>147</v>
      </c>
      <c r="C122" s="7" t="s">
        <v>167</v>
      </c>
      <c r="D122" s="54">
        <v>6</v>
      </c>
      <c r="E122" s="54">
        <v>5.94</v>
      </c>
      <c r="F122" s="54">
        <v>5.88</v>
      </c>
      <c r="G122" s="54">
        <v>6.3</v>
      </c>
      <c r="H122" s="54">
        <v>6.57</v>
      </c>
      <c r="I122" s="54">
        <v>6.82</v>
      </c>
      <c r="J122" s="54">
        <v>6.82</v>
      </c>
      <c r="K122" s="54">
        <v>6.8</v>
      </c>
      <c r="L122" s="54">
        <v>7.21</v>
      </c>
      <c r="M122" s="54">
        <v>7.14</v>
      </c>
      <c r="N122" s="54">
        <v>7.41</v>
      </c>
      <c r="O122" s="54">
        <v>7.4</v>
      </c>
      <c r="P122" s="54">
        <v>8.1300000000000008</v>
      </c>
      <c r="Q122" s="54">
        <v>8.4600000000000009</v>
      </c>
      <c r="R122" s="54">
        <v>8.7200000000000006</v>
      </c>
      <c r="S122" s="54">
        <v>11.81</v>
      </c>
      <c r="T122" s="54">
        <v>14.55</v>
      </c>
      <c r="U122" s="54">
        <v>16.309999999999999</v>
      </c>
      <c r="V122" s="54">
        <v>19.96</v>
      </c>
      <c r="W122" s="54">
        <v>33.97</v>
      </c>
      <c r="X122" s="54">
        <v>32.75</v>
      </c>
      <c r="Y122" s="54">
        <v>31.5</v>
      </c>
      <c r="Z122" s="54">
        <v>31.11</v>
      </c>
      <c r="AA122" s="54">
        <v>30.62</v>
      </c>
      <c r="AB122" s="54">
        <v>29.41</v>
      </c>
    </row>
    <row r="123" spans="2:28" ht="15.75" x14ac:dyDescent="0.3">
      <c r="B123" s="7" t="s">
        <v>147</v>
      </c>
      <c r="C123" s="7" t="s">
        <v>168</v>
      </c>
      <c r="D123" s="54">
        <v>2.0499999999999998</v>
      </c>
      <c r="E123" s="54">
        <v>13.91</v>
      </c>
      <c r="F123" s="54">
        <v>26.13</v>
      </c>
      <c r="G123" s="54">
        <v>46.06</v>
      </c>
      <c r="H123" s="54">
        <v>59.57</v>
      </c>
      <c r="I123" s="54">
        <v>58.83</v>
      </c>
      <c r="J123" s="54">
        <v>71.03</v>
      </c>
      <c r="K123" s="54">
        <v>152.97999999999999</v>
      </c>
      <c r="L123" s="54">
        <v>152.57</v>
      </c>
      <c r="M123" s="54">
        <v>197.36</v>
      </c>
      <c r="N123" s="54">
        <v>198.5</v>
      </c>
      <c r="O123" s="54">
        <v>199.37</v>
      </c>
      <c r="P123" s="54">
        <v>282.64</v>
      </c>
      <c r="Q123" s="54">
        <v>324.07</v>
      </c>
      <c r="R123" s="54">
        <v>384.03</v>
      </c>
      <c r="S123" s="54">
        <v>663.97</v>
      </c>
      <c r="T123" s="54">
        <v>675.54</v>
      </c>
      <c r="U123" s="54">
        <v>736.1</v>
      </c>
      <c r="V123" s="54">
        <v>856.72</v>
      </c>
      <c r="W123" s="54">
        <v>922.67</v>
      </c>
      <c r="X123" s="54">
        <v>970.3</v>
      </c>
      <c r="Y123" s="54">
        <v>1038.43</v>
      </c>
      <c r="Z123" s="54">
        <v>1013.93</v>
      </c>
      <c r="AA123" s="54">
        <v>985.92</v>
      </c>
      <c r="AB123" s="54">
        <v>962.82</v>
      </c>
    </row>
    <row r="124" spans="2:28" ht="15.75" x14ac:dyDescent="0.3">
      <c r="B124" s="7" t="s">
        <v>147</v>
      </c>
      <c r="C124" s="7" t="s">
        <v>169</v>
      </c>
      <c r="D124" s="54">
        <v>47.18</v>
      </c>
      <c r="E124" s="54">
        <v>46.2</v>
      </c>
      <c r="F124" s="54">
        <v>45.66</v>
      </c>
      <c r="G124" s="54">
        <v>52.18</v>
      </c>
      <c r="H124" s="54">
        <v>54.28</v>
      </c>
      <c r="I124" s="54">
        <v>55</v>
      </c>
      <c r="J124" s="54">
        <v>57.24</v>
      </c>
      <c r="K124" s="54">
        <v>57.2</v>
      </c>
      <c r="L124" s="54">
        <v>63.14</v>
      </c>
      <c r="M124" s="54">
        <v>62.62</v>
      </c>
      <c r="N124" s="54">
        <v>61.76</v>
      </c>
      <c r="O124" s="54">
        <v>63.16</v>
      </c>
      <c r="P124" s="54">
        <v>65.959999999999994</v>
      </c>
      <c r="Q124" s="54">
        <v>70.39</v>
      </c>
      <c r="R124" s="54">
        <v>70.77</v>
      </c>
      <c r="S124" s="54">
        <v>87.88</v>
      </c>
      <c r="T124" s="54">
        <v>113.98</v>
      </c>
      <c r="U124" s="54">
        <v>131.69</v>
      </c>
      <c r="V124" s="54">
        <v>163.5</v>
      </c>
      <c r="W124" s="54">
        <v>271.14</v>
      </c>
      <c r="X124" s="54">
        <v>262.68</v>
      </c>
      <c r="Y124" s="54">
        <v>255.58</v>
      </c>
      <c r="Z124" s="54">
        <v>254.18</v>
      </c>
      <c r="AA124" s="54">
        <v>248.12</v>
      </c>
      <c r="AB124" s="54">
        <v>238.17</v>
      </c>
    </row>
    <row r="125" spans="2:28" ht="15.75" x14ac:dyDescent="0.3">
      <c r="B125" s="7" t="s">
        <v>147</v>
      </c>
      <c r="C125" s="7" t="s">
        <v>170</v>
      </c>
      <c r="D125" s="54">
        <v>7.69</v>
      </c>
      <c r="E125" s="54">
        <v>7.52</v>
      </c>
      <c r="F125" s="54">
        <v>7.29</v>
      </c>
      <c r="G125" s="54">
        <v>7.55</v>
      </c>
      <c r="H125" s="54">
        <v>7.3</v>
      </c>
      <c r="I125" s="54">
        <v>7.59</v>
      </c>
      <c r="J125" s="54">
        <v>7.53</v>
      </c>
      <c r="K125" s="54">
        <v>8.2200000000000006</v>
      </c>
      <c r="L125" s="54">
        <v>8.77</v>
      </c>
      <c r="M125" s="54">
        <v>10.31</v>
      </c>
      <c r="N125" s="54">
        <v>13</v>
      </c>
      <c r="O125" s="54">
        <v>12.79</v>
      </c>
      <c r="P125" s="54">
        <v>13.22</v>
      </c>
      <c r="Q125" s="54">
        <v>14.52</v>
      </c>
      <c r="R125" s="54">
        <v>17.559999999999999</v>
      </c>
      <c r="S125" s="54">
        <v>24.17</v>
      </c>
      <c r="T125" s="54">
        <v>24.07</v>
      </c>
      <c r="U125" s="54">
        <v>28.21</v>
      </c>
      <c r="V125" s="54">
        <v>33.909999999999997</v>
      </c>
      <c r="W125" s="54">
        <v>44.76</v>
      </c>
      <c r="X125" s="54">
        <v>43.64</v>
      </c>
      <c r="Y125" s="54">
        <v>50.65</v>
      </c>
      <c r="Z125" s="54">
        <v>49.28</v>
      </c>
      <c r="AA125" s="54">
        <v>49.63</v>
      </c>
      <c r="AB125" s="54">
        <v>50.32</v>
      </c>
    </row>
    <row r="126" spans="2:28" ht="15.75" x14ac:dyDescent="0.3">
      <c r="B126" s="7" t="s">
        <v>147</v>
      </c>
      <c r="C126" s="7" t="s">
        <v>171</v>
      </c>
      <c r="D126" s="54">
        <v>27.15</v>
      </c>
      <c r="E126" s="54">
        <v>26.36</v>
      </c>
      <c r="F126" s="54">
        <v>25.53</v>
      </c>
      <c r="G126" s="54">
        <v>25.51</v>
      </c>
      <c r="H126" s="54">
        <v>24.95</v>
      </c>
      <c r="I126" s="54">
        <v>25.44</v>
      </c>
      <c r="J126" s="54">
        <v>25.27</v>
      </c>
      <c r="K126" s="54">
        <v>26.87</v>
      </c>
      <c r="L126" s="54">
        <v>28.27</v>
      </c>
      <c r="M126" s="54">
        <v>33.15</v>
      </c>
      <c r="N126" s="54">
        <v>41.18</v>
      </c>
      <c r="O126" s="54">
        <v>41.79</v>
      </c>
      <c r="P126" s="54">
        <v>44.04</v>
      </c>
      <c r="Q126" s="54">
        <v>48.88</v>
      </c>
      <c r="R126" s="54">
        <v>57.71</v>
      </c>
      <c r="S126" s="54">
        <v>74.209999999999994</v>
      </c>
      <c r="T126" s="54">
        <v>74.16</v>
      </c>
      <c r="U126" s="54">
        <v>92.15</v>
      </c>
      <c r="V126" s="54">
        <v>108.62</v>
      </c>
      <c r="W126" s="54">
        <v>141.56</v>
      </c>
      <c r="X126" s="54">
        <v>138.80000000000001</v>
      </c>
      <c r="Y126" s="54">
        <v>155.82</v>
      </c>
      <c r="Z126" s="54">
        <v>153.07</v>
      </c>
      <c r="AA126" s="54">
        <v>152.88</v>
      </c>
      <c r="AB126" s="54">
        <v>152.66999999999999</v>
      </c>
    </row>
    <row r="127" spans="2:28" ht="15.75" x14ac:dyDescent="0.3">
      <c r="B127" s="7" t="s">
        <v>147</v>
      </c>
      <c r="C127" s="7" t="s">
        <v>172</v>
      </c>
      <c r="D127" s="54">
        <v>9.11</v>
      </c>
      <c r="E127" s="54">
        <v>9.32</v>
      </c>
      <c r="F127" s="54">
        <v>9.19</v>
      </c>
      <c r="G127" s="54">
        <v>9.0299999999999994</v>
      </c>
      <c r="H127" s="54">
        <v>50.4</v>
      </c>
      <c r="I127" s="54">
        <v>54.67</v>
      </c>
      <c r="J127" s="54">
        <v>70.37</v>
      </c>
      <c r="K127" s="54">
        <v>73.58</v>
      </c>
      <c r="L127" s="54">
        <v>75.599999999999994</v>
      </c>
      <c r="M127" s="54">
        <v>90.87</v>
      </c>
      <c r="N127" s="54">
        <v>174.56</v>
      </c>
      <c r="O127" s="54">
        <v>254.95</v>
      </c>
      <c r="P127" s="54">
        <v>275.13</v>
      </c>
      <c r="Q127" s="54">
        <v>327.63</v>
      </c>
      <c r="R127" s="54">
        <v>334.85</v>
      </c>
      <c r="S127" s="54">
        <v>373.09</v>
      </c>
      <c r="T127" s="54">
        <v>358.78</v>
      </c>
      <c r="U127" s="54">
        <v>363.81</v>
      </c>
      <c r="V127" s="54">
        <v>398.97</v>
      </c>
      <c r="W127" s="54">
        <v>539.98</v>
      </c>
      <c r="X127" s="54">
        <v>536.72</v>
      </c>
      <c r="Y127" s="54">
        <v>523.97</v>
      </c>
      <c r="Z127" s="54">
        <v>515.52</v>
      </c>
      <c r="AA127" s="54">
        <v>481.81</v>
      </c>
      <c r="AB127" s="54">
        <v>505.02</v>
      </c>
    </row>
    <row r="128" spans="2:28" ht="15.75" x14ac:dyDescent="0.3">
      <c r="B128" s="7" t="s">
        <v>147</v>
      </c>
      <c r="C128" s="7" t="s">
        <v>173</v>
      </c>
      <c r="D128" s="54">
        <v>7.86</v>
      </c>
      <c r="E128" s="54">
        <v>7.66</v>
      </c>
      <c r="F128" s="54">
        <v>7.4</v>
      </c>
      <c r="G128" s="54">
        <v>7.91</v>
      </c>
      <c r="H128" s="54">
        <v>7.91</v>
      </c>
      <c r="I128" s="54">
        <v>8.35</v>
      </c>
      <c r="J128" s="54">
        <v>8.61</v>
      </c>
      <c r="K128" s="54">
        <v>9.14</v>
      </c>
      <c r="L128" s="54">
        <v>10.93</v>
      </c>
      <c r="M128" s="54">
        <v>13.26</v>
      </c>
      <c r="N128" s="54">
        <v>16.75</v>
      </c>
      <c r="O128" s="54">
        <v>17.7</v>
      </c>
      <c r="P128" s="54">
        <v>17.93</v>
      </c>
      <c r="Q128" s="54">
        <v>19.93</v>
      </c>
      <c r="R128" s="54">
        <v>22.13</v>
      </c>
      <c r="S128" s="54">
        <v>28.53</v>
      </c>
      <c r="T128" s="54">
        <v>27.93</v>
      </c>
      <c r="U128" s="54">
        <v>34.130000000000003</v>
      </c>
      <c r="V128" s="54">
        <v>41.6</v>
      </c>
      <c r="W128" s="54">
        <v>55.86</v>
      </c>
      <c r="X128" s="54">
        <v>55.57</v>
      </c>
      <c r="Y128" s="54">
        <v>63.73</v>
      </c>
      <c r="Z128" s="54">
        <v>62.05</v>
      </c>
      <c r="AA128" s="54">
        <v>63.32</v>
      </c>
      <c r="AB128" s="54">
        <v>62.69</v>
      </c>
    </row>
    <row r="129" spans="2:28" ht="15.75" x14ac:dyDescent="0.3">
      <c r="B129" s="7" t="s">
        <v>147</v>
      </c>
      <c r="C129" s="7" t="s">
        <v>174</v>
      </c>
      <c r="D129" s="54">
        <v>2.13</v>
      </c>
      <c r="E129" s="54">
        <v>2.11</v>
      </c>
      <c r="F129" s="54">
        <v>2.16</v>
      </c>
      <c r="G129" s="54">
        <v>2.42</v>
      </c>
      <c r="H129" s="54">
        <v>2.73</v>
      </c>
      <c r="I129" s="54">
        <v>2.75</v>
      </c>
      <c r="J129" s="54">
        <v>3.39</v>
      </c>
      <c r="K129" s="54">
        <v>3.67</v>
      </c>
      <c r="L129" s="54">
        <v>4.16</v>
      </c>
      <c r="M129" s="54">
        <v>4.58</v>
      </c>
      <c r="N129" s="54">
        <v>4.8</v>
      </c>
      <c r="O129" s="54">
        <v>4.99</v>
      </c>
      <c r="P129" s="54">
        <v>5.47</v>
      </c>
      <c r="Q129" s="54">
        <v>6.17</v>
      </c>
      <c r="R129" s="54">
        <v>6.59</v>
      </c>
      <c r="S129" s="54">
        <v>8.52</v>
      </c>
      <c r="T129" s="54">
        <v>9.4</v>
      </c>
      <c r="U129" s="54">
        <v>10.56</v>
      </c>
      <c r="V129" s="54">
        <v>13.09</v>
      </c>
      <c r="W129" s="54">
        <v>19.920000000000002</v>
      </c>
      <c r="X129" s="54">
        <v>19.91</v>
      </c>
      <c r="Y129" s="54">
        <v>20.100000000000001</v>
      </c>
      <c r="Z129" s="54">
        <v>20.13</v>
      </c>
      <c r="AA129" s="54">
        <v>19.670000000000002</v>
      </c>
      <c r="AB129" s="54">
        <v>19.100000000000001</v>
      </c>
    </row>
    <row r="130" spans="2:28" ht="15.75" x14ac:dyDescent="0.3">
      <c r="B130" s="7" t="s">
        <v>147</v>
      </c>
      <c r="C130" s="7" t="s">
        <v>175</v>
      </c>
      <c r="D130" s="54">
        <v>2.44</v>
      </c>
      <c r="E130" s="54">
        <v>2.81</v>
      </c>
      <c r="F130" s="54">
        <v>2.84</v>
      </c>
      <c r="G130" s="54">
        <v>3.14</v>
      </c>
      <c r="H130" s="54">
        <v>3.47</v>
      </c>
      <c r="I130" s="54">
        <v>3.78</v>
      </c>
      <c r="J130" s="54">
        <v>4.0999999999999996</v>
      </c>
      <c r="K130" s="54">
        <v>4.26</v>
      </c>
      <c r="L130" s="54">
        <v>4.75</v>
      </c>
      <c r="M130" s="54">
        <v>5.09</v>
      </c>
      <c r="N130" s="54">
        <v>4.96</v>
      </c>
      <c r="O130" s="54">
        <v>5.61</v>
      </c>
      <c r="P130" s="54">
        <v>6.23</v>
      </c>
      <c r="Q130" s="54">
        <v>6.5</v>
      </c>
      <c r="R130" s="54">
        <v>6.54</v>
      </c>
      <c r="S130" s="54">
        <v>7.36</v>
      </c>
      <c r="T130" s="54">
        <v>8.5399999999999991</v>
      </c>
      <c r="U130" s="54">
        <v>11.31</v>
      </c>
      <c r="V130" s="54">
        <v>12.82</v>
      </c>
      <c r="W130" s="54">
        <v>19.579999999999998</v>
      </c>
      <c r="X130" s="54">
        <v>18.64</v>
      </c>
      <c r="Y130" s="54">
        <v>18.21</v>
      </c>
      <c r="Z130" s="54">
        <v>19.989999999999998</v>
      </c>
      <c r="AA130" s="54">
        <v>19.91</v>
      </c>
      <c r="AB130" s="54">
        <v>19.100000000000001</v>
      </c>
    </row>
    <row r="131" spans="2:28" ht="15.75" x14ac:dyDescent="0.3">
      <c r="B131" s="7" t="s">
        <v>147</v>
      </c>
      <c r="C131" s="7" t="s">
        <v>176</v>
      </c>
      <c r="D131" s="54">
        <v>0.46</v>
      </c>
      <c r="E131" s="54">
        <v>0.44</v>
      </c>
      <c r="F131" s="54">
        <v>0.43</v>
      </c>
      <c r="G131" s="54">
        <v>0.46</v>
      </c>
      <c r="H131" s="54">
        <v>0.59</v>
      </c>
      <c r="I131" s="54">
        <v>0.59</v>
      </c>
      <c r="J131" s="54">
        <v>1.36</v>
      </c>
      <c r="K131" s="54">
        <v>1.48</v>
      </c>
      <c r="L131" s="54">
        <v>1.93</v>
      </c>
      <c r="M131" s="54">
        <v>1.94</v>
      </c>
      <c r="N131" s="54">
        <v>2.4700000000000002</v>
      </c>
      <c r="O131" s="54">
        <v>2.4</v>
      </c>
      <c r="P131" s="54">
        <v>2.57</v>
      </c>
      <c r="Q131" s="54">
        <v>3.9</v>
      </c>
      <c r="R131" s="54">
        <v>4.1900000000000004</v>
      </c>
      <c r="S131" s="54">
        <v>4.42</v>
      </c>
      <c r="T131" s="54">
        <v>4.33</v>
      </c>
      <c r="U131" s="54">
        <v>6.35</v>
      </c>
      <c r="V131" s="54">
        <v>7.13</v>
      </c>
      <c r="W131" s="54">
        <v>7.67</v>
      </c>
      <c r="X131" s="54">
        <v>8.0500000000000007</v>
      </c>
      <c r="Y131" s="54">
        <v>7.65</v>
      </c>
      <c r="Z131" s="54">
        <v>7.89</v>
      </c>
      <c r="AA131" s="54">
        <v>8.4499999999999993</v>
      </c>
      <c r="AB131" s="54">
        <v>8.1999999999999993</v>
      </c>
    </row>
    <row r="132" spans="2:28" ht="15.75" x14ac:dyDescent="0.3">
      <c r="B132" s="7" t="s">
        <v>148</v>
      </c>
      <c r="C132" s="7" t="s">
        <v>153</v>
      </c>
      <c r="D132" s="54">
        <v>10.17</v>
      </c>
      <c r="E132" s="54">
        <v>9.64</v>
      </c>
      <c r="F132" s="54">
        <v>16.63</v>
      </c>
      <c r="G132" s="54">
        <v>17.09</v>
      </c>
      <c r="H132" s="54">
        <v>47.24</v>
      </c>
      <c r="I132" s="54">
        <v>47.42</v>
      </c>
      <c r="J132" s="54">
        <v>59.91</v>
      </c>
      <c r="K132" s="54">
        <v>56.25</v>
      </c>
      <c r="L132" s="54">
        <v>59.68</v>
      </c>
      <c r="M132" s="54">
        <v>57.9</v>
      </c>
      <c r="N132" s="54">
        <v>76.150000000000006</v>
      </c>
      <c r="O132" s="54">
        <v>83.79</v>
      </c>
      <c r="P132" s="54">
        <v>133.76</v>
      </c>
      <c r="Q132" s="54">
        <v>203.95</v>
      </c>
      <c r="R132" s="54">
        <v>206.17</v>
      </c>
      <c r="S132" s="54">
        <v>197.58</v>
      </c>
      <c r="T132" s="54">
        <v>184.62</v>
      </c>
      <c r="U132" s="54">
        <v>190.8</v>
      </c>
      <c r="V132" s="54">
        <v>239.31</v>
      </c>
      <c r="W132" s="54">
        <v>310.95999999999998</v>
      </c>
      <c r="X132" s="54">
        <v>377.41</v>
      </c>
      <c r="Y132" s="54">
        <v>363.82</v>
      </c>
      <c r="Z132" s="54">
        <v>351.21</v>
      </c>
      <c r="AA132" s="54">
        <v>400.48</v>
      </c>
      <c r="AB132" s="54">
        <v>369.36</v>
      </c>
    </row>
    <row r="133" spans="2:28" ht="15.75" x14ac:dyDescent="0.3">
      <c r="B133" s="7" t="s">
        <v>148</v>
      </c>
      <c r="C133" s="7" t="s">
        <v>154</v>
      </c>
      <c r="D133" s="54">
        <v>4.42</v>
      </c>
      <c r="E133" s="54">
        <v>5</v>
      </c>
      <c r="F133" s="54">
        <v>5.39</v>
      </c>
      <c r="G133" s="54">
        <v>5.68</v>
      </c>
      <c r="H133" s="54">
        <v>8.6199999999999992</v>
      </c>
      <c r="I133" s="54">
        <v>9.06</v>
      </c>
      <c r="J133" s="54">
        <v>9.9700000000000006</v>
      </c>
      <c r="K133" s="54">
        <v>14.25</v>
      </c>
      <c r="L133" s="54">
        <v>15.92</v>
      </c>
      <c r="M133" s="54">
        <v>19.3</v>
      </c>
      <c r="N133" s="54">
        <v>21.08</v>
      </c>
      <c r="O133" s="54">
        <v>24.49</v>
      </c>
      <c r="P133" s="54">
        <v>23.29</v>
      </c>
      <c r="Q133" s="54">
        <v>26.48</v>
      </c>
      <c r="R133" s="54">
        <v>30.26</v>
      </c>
      <c r="S133" s="54">
        <v>31.2</v>
      </c>
      <c r="T133" s="54">
        <v>30.04</v>
      </c>
      <c r="U133" s="54">
        <v>28.41</v>
      </c>
      <c r="V133" s="54">
        <v>30.19</v>
      </c>
      <c r="W133" s="54">
        <v>37.270000000000003</v>
      </c>
      <c r="X133" s="54">
        <v>40.630000000000003</v>
      </c>
      <c r="Y133" s="54">
        <v>41.96</v>
      </c>
      <c r="Z133" s="54">
        <v>46.99</v>
      </c>
      <c r="AA133" s="54">
        <v>47.11</v>
      </c>
      <c r="AB133" s="54">
        <v>44.21</v>
      </c>
    </row>
    <row r="134" spans="2:28" ht="15.75" x14ac:dyDescent="0.3">
      <c r="B134" s="7" t="s">
        <v>148</v>
      </c>
      <c r="C134" s="7" t="s">
        <v>155</v>
      </c>
      <c r="D134" s="54">
        <v>21.13</v>
      </c>
      <c r="E134" s="54">
        <v>24.78</v>
      </c>
      <c r="F134" s="54">
        <v>24.03</v>
      </c>
      <c r="G134" s="54">
        <v>25.48</v>
      </c>
      <c r="H134" s="54">
        <v>24.97</v>
      </c>
      <c r="I134" s="54">
        <v>24.26</v>
      </c>
      <c r="J134" s="54">
        <v>25.42</v>
      </c>
      <c r="K134" s="54">
        <v>44.78</v>
      </c>
      <c r="L134" s="54">
        <v>44.52</v>
      </c>
      <c r="M134" s="54">
        <v>47.69</v>
      </c>
      <c r="N134" s="54">
        <v>47.88</v>
      </c>
      <c r="O134" s="54">
        <v>81.3</v>
      </c>
      <c r="P134" s="54">
        <v>76.16</v>
      </c>
      <c r="Q134" s="54">
        <v>89.14</v>
      </c>
      <c r="R134" s="54">
        <v>99.78</v>
      </c>
      <c r="S134" s="54">
        <v>89.38</v>
      </c>
      <c r="T134" s="54">
        <v>83.34</v>
      </c>
      <c r="U134" s="54">
        <v>78.08</v>
      </c>
      <c r="V134" s="54">
        <v>74.7</v>
      </c>
      <c r="W134" s="54">
        <v>107.48</v>
      </c>
      <c r="X134" s="54">
        <v>103.88</v>
      </c>
      <c r="Y134" s="54">
        <v>107.54</v>
      </c>
      <c r="Z134" s="54">
        <v>108.66</v>
      </c>
      <c r="AA134" s="54">
        <v>108.09</v>
      </c>
      <c r="AB134" s="54">
        <v>99.79</v>
      </c>
    </row>
    <row r="135" spans="2:28" ht="15.75" x14ac:dyDescent="0.3">
      <c r="B135" s="7" t="s">
        <v>148</v>
      </c>
      <c r="C135" s="7" t="s">
        <v>156</v>
      </c>
      <c r="D135" s="54">
        <v>7.13</v>
      </c>
      <c r="E135" s="54">
        <v>6.76</v>
      </c>
      <c r="F135" s="54">
        <v>16.78</v>
      </c>
      <c r="G135" s="54">
        <v>17.87</v>
      </c>
      <c r="H135" s="54">
        <v>45.32</v>
      </c>
      <c r="I135" s="54">
        <v>44.85</v>
      </c>
      <c r="J135" s="54">
        <v>59.2</v>
      </c>
      <c r="K135" s="54">
        <v>53.22</v>
      </c>
      <c r="L135" s="54">
        <v>55.97</v>
      </c>
      <c r="M135" s="54">
        <v>54.05</v>
      </c>
      <c r="N135" s="54">
        <v>70.7</v>
      </c>
      <c r="O135" s="54">
        <v>70.34</v>
      </c>
      <c r="P135" s="54">
        <v>104.22</v>
      </c>
      <c r="Q135" s="54">
        <v>160.76</v>
      </c>
      <c r="R135" s="54">
        <v>165.48</v>
      </c>
      <c r="S135" s="54">
        <v>155.69</v>
      </c>
      <c r="T135" s="54">
        <v>144.07</v>
      </c>
      <c r="U135" s="54">
        <v>148.44999999999999</v>
      </c>
      <c r="V135" s="54">
        <v>181.61</v>
      </c>
      <c r="W135" s="54">
        <v>235.26</v>
      </c>
      <c r="X135" s="54">
        <v>290.58999999999997</v>
      </c>
      <c r="Y135" s="54">
        <v>284.75</v>
      </c>
      <c r="Z135" s="54">
        <v>281.33999999999997</v>
      </c>
      <c r="AA135" s="54">
        <v>330.71</v>
      </c>
      <c r="AB135" s="54">
        <v>300.45</v>
      </c>
    </row>
    <row r="136" spans="2:28" ht="15.75" x14ac:dyDescent="0.3">
      <c r="B136" s="7" t="s">
        <v>148</v>
      </c>
      <c r="C136" s="7" t="s">
        <v>157</v>
      </c>
      <c r="D136" s="54">
        <v>3.39</v>
      </c>
      <c r="E136" s="54">
        <v>3.23</v>
      </c>
      <c r="F136" s="54">
        <v>4.17</v>
      </c>
      <c r="G136" s="54">
        <v>6.77</v>
      </c>
      <c r="H136" s="54">
        <v>9.14</v>
      </c>
      <c r="I136" s="54">
        <v>15.62</v>
      </c>
      <c r="J136" s="54">
        <v>35.9</v>
      </c>
      <c r="K136" s="54">
        <v>35.409999999999997</v>
      </c>
      <c r="L136" s="54">
        <v>39.32</v>
      </c>
      <c r="M136" s="54">
        <v>39.49</v>
      </c>
      <c r="N136" s="54">
        <v>54.99</v>
      </c>
      <c r="O136" s="54">
        <v>59.3</v>
      </c>
      <c r="P136" s="54">
        <v>69.73</v>
      </c>
      <c r="Q136" s="54">
        <v>71.709999999999994</v>
      </c>
      <c r="R136" s="54">
        <v>69.62</v>
      </c>
      <c r="S136" s="54">
        <v>71.569999999999993</v>
      </c>
      <c r="T136" s="54">
        <v>74.38</v>
      </c>
      <c r="U136" s="54">
        <v>76.62</v>
      </c>
      <c r="V136" s="54">
        <v>93.93</v>
      </c>
      <c r="W136" s="54">
        <v>106.76</v>
      </c>
      <c r="X136" s="54">
        <v>120.4</v>
      </c>
      <c r="Y136" s="54">
        <v>116.28</v>
      </c>
      <c r="Z136" s="54">
        <v>110.59</v>
      </c>
      <c r="AA136" s="54">
        <v>143.77000000000001</v>
      </c>
      <c r="AB136" s="54">
        <v>134.99</v>
      </c>
    </row>
    <row r="137" spans="2:28" ht="15.75" x14ac:dyDescent="0.3">
      <c r="B137" s="7" t="s">
        <v>148</v>
      </c>
      <c r="C137" s="7" t="s">
        <v>158</v>
      </c>
      <c r="D137" s="54">
        <v>3.19</v>
      </c>
      <c r="E137" s="54">
        <v>3.52</v>
      </c>
      <c r="F137" s="54">
        <v>3.45</v>
      </c>
      <c r="G137" s="54">
        <v>3.49</v>
      </c>
      <c r="H137" s="54">
        <v>3.71</v>
      </c>
      <c r="I137" s="54">
        <v>3.66</v>
      </c>
      <c r="J137" s="54">
        <v>3.45</v>
      </c>
      <c r="K137" s="54">
        <v>5.51</v>
      </c>
      <c r="L137" s="54">
        <v>5.41</v>
      </c>
      <c r="M137" s="54">
        <v>5.99</v>
      </c>
      <c r="N137" s="54">
        <v>6.53</v>
      </c>
      <c r="O137" s="54">
        <v>9.4</v>
      </c>
      <c r="P137" s="54">
        <v>9.23</v>
      </c>
      <c r="Q137" s="54">
        <v>10.52</v>
      </c>
      <c r="R137" s="54">
        <v>11.76</v>
      </c>
      <c r="S137" s="54">
        <v>11.26</v>
      </c>
      <c r="T137" s="54">
        <v>10.44</v>
      </c>
      <c r="U137" s="54">
        <v>10.14</v>
      </c>
      <c r="V137" s="54">
        <v>10.68</v>
      </c>
      <c r="W137" s="54">
        <v>16.03</v>
      </c>
      <c r="X137" s="54">
        <v>16.41</v>
      </c>
      <c r="Y137" s="54">
        <v>16.38</v>
      </c>
      <c r="Z137" s="54">
        <v>16.260000000000002</v>
      </c>
      <c r="AA137" s="54">
        <v>16.41</v>
      </c>
      <c r="AB137" s="54">
        <v>14.6</v>
      </c>
    </row>
    <row r="138" spans="2:28" ht="15.75" x14ac:dyDescent="0.3">
      <c r="B138" s="7" t="s">
        <v>148</v>
      </c>
      <c r="C138" s="7" t="s">
        <v>159</v>
      </c>
      <c r="D138" s="54">
        <v>21.69</v>
      </c>
      <c r="E138" s="54">
        <v>20.52</v>
      </c>
      <c r="F138" s="54">
        <v>22.58</v>
      </c>
      <c r="G138" s="54">
        <v>28.61</v>
      </c>
      <c r="H138" s="54">
        <v>37.32</v>
      </c>
      <c r="I138" s="54">
        <v>56.85</v>
      </c>
      <c r="J138" s="54">
        <v>121.86</v>
      </c>
      <c r="K138" s="54">
        <v>123.73</v>
      </c>
      <c r="L138" s="54">
        <v>131.74</v>
      </c>
      <c r="M138" s="54">
        <v>128.5</v>
      </c>
      <c r="N138" s="54">
        <v>174.76</v>
      </c>
      <c r="O138" s="54">
        <v>188.81</v>
      </c>
      <c r="P138" s="54">
        <v>223.77</v>
      </c>
      <c r="Q138" s="54">
        <v>236.2</v>
      </c>
      <c r="R138" s="54">
        <v>244.09</v>
      </c>
      <c r="S138" s="54">
        <v>248.84</v>
      </c>
      <c r="T138" s="54">
        <v>269.2</v>
      </c>
      <c r="U138" s="54">
        <v>288.02999999999997</v>
      </c>
      <c r="V138" s="54">
        <v>346.38</v>
      </c>
      <c r="W138" s="54">
        <v>392.84</v>
      </c>
      <c r="X138" s="54">
        <v>425.92</v>
      </c>
      <c r="Y138" s="54">
        <v>410.08</v>
      </c>
      <c r="Z138" s="54">
        <v>399.21</v>
      </c>
      <c r="AA138" s="54">
        <v>473.84</v>
      </c>
      <c r="AB138" s="54">
        <v>452.56</v>
      </c>
    </row>
    <row r="139" spans="2:28" ht="15.75" x14ac:dyDescent="0.3">
      <c r="B139" s="7" t="s">
        <v>148</v>
      </c>
      <c r="C139" s="7" t="s">
        <v>160</v>
      </c>
      <c r="D139" s="54">
        <v>4.2</v>
      </c>
      <c r="E139" s="54">
        <v>3.92</v>
      </c>
      <c r="F139" s="54">
        <v>4.12</v>
      </c>
      <c r="G139" s="54">
        <v>3.83</v>
      </c>
      <c r="H139" s="54">
        <v>12.09</v>
      </c>
      <c r="I139" s="54">
        <v>18.95</v>
      </c>
      <c r="J139" s="54">
        <v>20.89</v>
      </c>
      <c r="K139" s="54">
        <v>29.97</v>
      </c>
      <c r="L139" s="54">
        <v>33.46</v>
      </c>
      <c r="M139" s="54">
        <v>36.75</v>
      </c>
      <c r="N139" s="54">
        <v>53.71</v>
      </c>
      <c r="O139" s="54">
        <v>86.92</v>
      </c>
      <c r="P139" s="54">
        <v>95.16</v>
      </c>
      <c r="Q139" s="54">
        <v>96.16</v>
      </c>
      <c r="R139" s="54">
        <v>103.07</v>
      </c>
      <c r="S139" s="54">
        <v>126.48</v>
      </c>
      <c r="T139" s="54">
        <v>118.79</v>
      </c>
      <c r="U139" s="54">
        <v>113.46</v>
      </c>
      <c r="V139" s="54">
        <v>149.30000000000001</v>
      </c>
      <c r="W139" s="54">
        <v>193.27</v>
      </c>
      <c r="X139" s="54">
        <v>206.82</v>
      </c>
      <c r="Y139" s="54">
        <v>201.25</v>
      </c>
      <c r="Z139" s="54">
        <v>180.56</v>
      </c>
      <c r="AA139" s="54">
        <v>182.11</v>
      </c>
      <c r="AB139" s="54">
        <v>207.74</v>
      </c>
    </row>
    <row r="140" spans="2:28" ht="15.75" x14ac:dyDescent="0.3">
      <c r="B140" s="7" t="s">
        <v>148</v>
      </c>
      <c r="C140" s="7" t="s">
        <v>161</v>
      </c>
      <c r="D140" s="54">
        <v>13.93</v>
      </c>
      <c r="E140" s="54">
        <v>22.13</v>
      </c>
      <c r="F140" s="54">
        <v>21.97</v>
      </c>
      <c r="G140" s="54">
        <v>27.48</v>
      </c>
      <c r="H140" s="54">
        <v>30.21</v>
      </c>
      <c r="I140" s="54">
        <v>53.81</v>
      </c>
      <c r="J140" s="54">
        <v>61.93</v>
      </c>
      <c r="K140" s="54">
        <v>175.24</v>
      </c>
      <c r="L140" s="54">
        <v>256.89999999999998</v>
      </c>
      <c r="M140" s="54">
        <v>359.31</v>
      </c>
      <c r="N140" s="54">
        <v>336.21</v>
      </c>
      <c r="O140" s="54">
        <v>353.86</v>
      </c>
      <c r="P140" s="54">
        <v>353.45</v>
      </c>
      <c r="Q140" s="54">
        <v>335.72</v>
      </c>
      <c r="R140" s="54">
        <v>362.98</v>
      </c>
      <c r="S140" s="54">
        <v>391.27</v>
      </c>
      <c r="T140" s="54">
        <v>392.6</v>
      </c>
      <c r="U140" s="54">
        <v>391.35</v>
      </c>
      <c r="V140" s="54">
        <v>407.93</v>
      </c>
      <c r="W140" s="54">
        <v>422.92</v>
      </c>
      <c r="X140" s="54">
        <v>548.46</v>
      </c>
      <c r="Y140" s="54">
        <v>569.63</v>
      </c>
      <c r="Z140" s="54">
        <v>603.79</v>
      </c>
      <c r="AA140" s="54">
        <v>576.71</v>
      </c>
      <c r="AB140" s="54">
        <v>607.08000000000004</v>
      </c>
    </row>
    <row r="141" spans="2:28" ht="15.75" x14ac:dyDescent="0.3">
      <c r="B141" s="7" t="s">
        <v>148</v>
      </c>
      <c r="C141" s="7" t="s">
        <v>162</v>
      </c>
      <c r="D141" s="54">
        <v>6.2</v>
      </c>
      <c r="E141" s="54">
        <v>6.91</v>
      </c>
      <c r="F141" s="54">
        <v>6.77</v>
      </c>
      <c r="G141" s="54">
        <v>6.83</v>
      </c>
      <c r="H141" s="54">
        <v>6.92</v>
      </c>
      <c r="I141" s="54">
        <v>6.71</v>
      </c>
      <c r="J141" s="54">
        <v>7.35</v>
      </c>
      <c r="K141" s="54">
        <v>11.78</v>
      </c>
      <c r="L141" s="54">
        <v>11.27</v>
      </c>
      <c r="M141" s="54">
        <v>12.46</v>
      </c>
      <c r="N141" s="54">
        <v>12.92</v>
      </c>
      <c r="O141" s="54">
        <v>18.89</v>
      </c>
      <c r="P141" s="54">
        <v>17.84</v>
      </c>
      <c r="Q141" s="54">
        <v>19.75</v>
      </c>
      <c r="R141" s="54">
        <v>23.01</v>
      </c>
      <c r="S141" s="54">
        <v>21.7</v>
      </c>
      <c r="T141" s="54">
        <v>19.79</v>
      </c>
      <c r="U141" s="54">
        <v>19.21</v>
      </c>
      <c r="V141" s="54">
        <v>19.3</v>
      </c>
      <c r="W141" s="54">
        <v>28.9</v>
      </c>
      <c r="X141" s="54">
        <v>27.86</v>
      </c>
      <c r="Y141" s="54">
        <v>29.24</v>
      </c>
      <c r="Z141" s="54">
        <v>29.93</v>
      </c>
      <c r="AA141" s="54">
        <v>29.45</v>
      </c>
      <c r="AB141" s="54">
        <v>27.72</v>
      </c>
    </row>
    <row r="142" spans="2:28" ht="15.75" x14ac:dyDescent="0.3">
      <c r="B142" s="7" t="s">
        <v>148</v>
      </c>
      <c r="C142" s="7" t="s">
        <v>163</v>
      </c>
      <c r="D142" s="54">
        <v>31.51</v>
      </c>
      <c r="E142" s="54">
        <v>47.39</v>
      </c>
      <c r="F142" s="54">
        <v>50.96</v>
      </c>
      <c r="G142" s="54">
        <v>57.5</v>
      </c>
      <c r="H142" s="54">
        <v>85.07</v>
      </c>
      <c r="I142" s="54">
        <v>100.9</v>
      </c>
      <c r="J142" s="54">
        <v>128.96</v>
      </c>
      <c r="K142" s="54">
        <v>375.3</v>
      </c>
      <c r="L142" s="54">
        <v>548.13</v>
      </c>
      <c r="M142" s="54">
        <v>732.87</v>
      </c>
      <c r="N142" s="54">
        <v>696.15</v>
      </c>
      <c r="O142" s="54">
        <v>768.44</v>
      </c>
      <c r="P142" s="54">
        <v>780.8</v>
      </c>
      <c r="Q142" s="54">
        <v>793.8</v>
      </c>
      <c r="R142" s="54">
        <v>830.12</v>
      </c>
      <c r="S142" s="54">
        <v>893.9</v>
      </c>
      <c r="T142" s="54">
        <v>933.78</v>
      </c>
      <c r="U142" s="54">
        <v>924.16</v>
      </c>
      <c r="V142" s="54">
        <v>969.97</v>
      </c>
      <c r="W142" s="54">
        <v>1009.24</v>
      </c>
      <c r="X142" s="54">
        <v>1327.8</v>
      </c>
      <c r="Y142" s="54">
        <v>1345.24</v>
      </c>
      <c r="Z142" s="54">
        <v>1337.64</v>
      </c>
      <c r="AA142" s="54">
        <v>1350.09</v>
      </c>
      <c r="AB142" s="54">
        <v>1367.43</v>
      </c>
    </row>
    <row r="143" spans="2:28" ht="15.75" x14ac:dyDescent="0.3">
      <c r="B143" s="7" t="s">
        <v>148</v>
      </c>
      <c r="C143" s="7" t="s">
        <v>164</v>
      </c>
      <c r="D143" s="54">
        <v>9.34</v>
      </c>
      <c r="E143" s="54">
        <v>8.8800000000000008</v>
      </c>
      <c r="F143" s="54">
        <v>9.26</v>
      </c>
      <c r="G143" s="54">
        <v>8.65</v>
      </c>
      <c r="H143" s="54">
        <v>27.05</v>
      </c>
      <c r="I143" s="54">
        <v>42.39</v>
      </c>
      <c r="J143" s="54">
        <v>48.45</v>
      </c>
      <c r="K143" s="54">
        <v>74.73</v>
      </c>
      <c r="L143" s="54">
        <v>79.28</v>
      </c>
      <c r="M143" s="54">
        <v>84.16</v>
      </c>
      <c r="N143" s="54">
        <v>127</v>
      </c>
      <c r="O143" s="54">
        <v>200.29</v>
      </c>
      <c r="P143" s="54">
        <v>217.58</v>
      </c>
      <c r="Q143" s="54">
        <v>214.73</v>
      </c>
      <c r="R143" s="54">
        <v>232.94</v>
      </c>
      <c r="S143" s="54">
        <v>294.48</v>
      </c>
      <c r="T143" s="54">
        <v>273.02</v>
      </c>
      <c r="U143" s="54">
        <v>256.12</v>
      </c>
      <c r="V143" s="54">
        <v>335.25</v>
      </c>
      <c r="W143" s="54">
        <v>439.93</v>
      </c>
      <c r="X143" s="54">
        <v>465.64</v>
      </c>
      <c r="Y143" s="54">
        <v>445.17</v>
      </c>
      <c r="Z143" s="54">
        <v>398.05</v>
      </c>
      <c r="AA143" s="54">
        <v>406.6</v>
      </c>
      <c r="AB143" s="54">
        <v>468.46</v>
      </c>
    </row>
    <row r="144" spans="2:28" ht="15.75" x14ac:dyDescent="0.3">
      <c r="B144" s="7" t="s">
        <v>148</v>
      </c>
      <c r="C144" s="7" t="s">
        <v>165</v>
      </c>
      <c r="D144" s="54">
        <v>35.130000000000003</v>
      </c>
      <c r="E144" s="54">
        <v>33.200000000000003</v>
      </c>
      <c r="F144" s="54">
        <v>45.36</v>
      </c>
      <c r="G144" s="54">
        <v>47.46</v>
      </c>
      <c r="H144" s="54">
        <v>113.44</v>
      </c>
      <c r="I144" s="54">
        <v>144.33000000000001</v>
      </c>
      <c r="J144" s="54">
        <v>177.83</v>
      </c>
      <c r="K144" s="54">
        <v>240.22</v>
      </c>
      <c r="L144" s="54">
        <v>269.98</v>
      </c>
      <c r="M144" s="54">
        <v>285.85000000000002</v>
      </c>
      <c r="N144" s="54">
        <v>357.18</v>
      </c>
      <c r="O144" s="54">
        <v>470.27</v>
      </c>
      <c r="P144" s="54">
        <v>549.94000000000005</v>
      </c>
      <c r="Q144" s="54">
        <v>637.35</v>
      </c>
      <c r="R144" s="54">
        <v>702.19</v>
      </c>
      <c r="S144" s="54">
        <v>792.97</v>
      </c>
      <c r="T144" s="54">
        <v>755.65</v>
      </c>
      <c r="U144" s="54">
        <v>752.17</v>
      </c>
      <c r="V144" s="54">
        <v>937.08</v>
      </c>
      <c r="W144" s="54">
        <v>1218.56</v>
      </c>
      <c r="X144" s="54">
        <v>1385.95</v>
      </c>
      <c r="Y144" s="54">
        <v>1378.91</v>
      </c>
      <c r="Z144" s="54">
        <v>1282.29</v>
      </c>
      <c r="AA144" s="54">
        <v>1388.52</v>
      </c>
      <c r="AB144" s="54">
        <v>1425.18</v>
      </c>
    </row>
    <row r="145" spans="2:28" ht="15.75" x14ac:dyDescent="0.3">
      <c r="B145" s="7" t="s">
        <v>148</v>
      </c>
      <c r="C145" s="7" t="s">
        <v>166</v>
      </c>
      <c r="D145" s="54">
        <v>3.4</v>
      </c>
      <c r="E145" s="54">
        <v>3.16</v>
      </c>
      <c r="F145" s="54">
        <v>3.68</v>
      </c>
      <c r="G145" s="54">
        <v>5.24</v>
      </c>
      <c r="H145" s="54">
        <v>7.08</v>
      </c>
      <c r="I145" s="54">
        <v>12.18</v>
      </c>
      <c r="J145" s="54">
        <v>27.88</v>
      </c>
      <c r="K145" s="54">
        <v>27.27</v>
      </c>
      <c r="L145" s="54">
        <v>28.34</v>
      </c>
      <c r="M145" s="54">
        <v>27.67</v>
      </c>
      <c r="N145" s="54">
        <v>36.700000000000003</v>
      </c>
      <c r="O145" s="54">
        <v>40.369999999999997</v>
      </c>
      <c r="P145" s="54">
        <v>45.9</v>
      </c>
      <c r="Q145" s="54">
        <v>46.9</v>
      </c>
      <c r="R145" s="54">
        <v>47.02</v>
      </c>
      <c r="S145" s="54">
        <v>46.85</v>
      </c>
      <c r="T145" s="54">
        <v>48.94</v>
      </c>
      <c r="U145" s="54">
        <v>54.46</v>
      </c>
      <c r="V145" s="54">
        <v>63.89</v>
      </c>
      <c r="W145" s="54">
        <v>73.75</v>
      </c>
      <c r="X145" s="54">
        <v>81.95</v>
      </c>
      <c r="Y145" s="54">
        <v>80.58</v>
      </c>
      <c r="Z145" s="54">
        <v>76.959999999999994</v>
      </c>
      <c r="AA145" s="54">
        <v>89.02</v>
      </c>
      <c r="AB145" s="54">
        <v>83.81</v>
      </c>
    </row>
    <row r="146" spans="2:28" ht="15.75" x14ac:dyDescent="0.3">
      <c r="B146" s="7" t="s">
        <v>148</v>
      </c>
      <c r="C146" s="7" t="s">
        <v>167</v>
      </c>
      <c r="D146" s="54">
        <v>6.17</v>
      </c>
      <c r="E146" s="54">
        <v>5.83</v>
      </c>
      <c r="F146" s="54">
        <v>5.57</v>
      </c>
      <c r="G146" s="54">
        <v>5.57</v>
      </c>
      <c r="H146" s="54">
        <v>5.78</v>
      </c>
      <c r="I146" s="54">
        <v>5.56</v>
      </c>
      <c r="J146" s="54">
        <v>5.69</v>
      </c>
      <c r="K146" s="54">
        <v>5.85</v>
      </c>
      <c r="L146" s="54">
        <v>5.88</v>
      </c>
      <c r="M146" s="54">
        <v>5.84</v>
      </c>
      <c r="N146" s="54">
        <v>6.33</v>
      </c>
      <c r="O146" s="54">
        <v>9</v>
      </c>
      <c r="P146" s="54">
        <v>9.02</v>
      </c>
      <c r="Q146" s="54">
        <v>8.56</v>
      </c>
      <c r="R146" s="54">
        <v>9.49</v>
      </c>
      <c r="S146" s="54">
        <v>9.0500000000000007</v>
      </c>
      <c r="T146" s="54">
        <v>10.119999999999999</v>
      </c>
      <c r="U146" s="54">
        <v>9.1</v>
      </c>
      <c r="V146" s="54">
        <v>9.74</v>
      </c>
      <c r="W146" s="54">
        <v>13.52</v>
      </c>
      <c r="X146" s="54">
        <v>12.02</v>
      </c>
      <c r="Y146" s="54">
        <v>14.95</v>
      </c>
      <c r="Z146" s="54">
        <v>14.79</v>
      </c>
      <c r="AA146" s="54">
        <v>14.25</v>
      </c>
      <c r="AB146" s="54">
        <v>16.399999999999999</v>
      </c>
    </row>
    <row r="147" spans="2:28" ht="15.75" x14ac:dyDescent="0.3">
      <c r="B147" s="7" t="s">
        <v>148</v>
      </c>
      <c r="C147" s="7" t="s">
        <v>168</v>
      </c>
      <c r="D147" s="54">
        <v>11.42</v>
      </c>
      <c r="E147" s="54">
        <v>18.62</v>
      </c>
      <c r="F147" s="54">
        <v>19.77</v>
      </c>
      <c r="G147" s="54">
        <v>21.73</v>
      </c>
      <c r="H147" s="54">
        <v>27.01</v>
      </c>
      <c r="I147" s="54">
        <v>37.049999999999997</v>
      </c>
      <c r="J147" s="54">
        <v>48.92</v>
      </c>
      <c r="K147" s="54">
        <v>221.51</v>
      </c>
      <c r="L147" s="54">
        <v>295.14</v>
      </c>
      <c r="M147" s="54">
        <v>381.17</v>
      </c>
      <c r="N147" s="54">
        <v>359.06</v>
      </c>
      <c r="O147" s="54">
        <v>413.74</v>
      </c>
      <c r="P147" s="54">
        <v>399.1</v>
      </c>
      <c r="Q147" s="54">
        <v>379.89</v>
      </c>
      <c r="R147" s="54">
        <v>411.16</v>
      </c>
      <c r="S147" s="54">
        <v>468.42</v>
      </c>
      <c r="T147" s="54">
        <v>503.46</v>
      </c>
      <c r="U147" s="54">
        <v>485.99</v>
      </c>
      <c r="V147" s="54">
        <v>503.86</v>
      </c>
      <c r="W147" s="54">
        <v>496.33</v>
      </c>
      <c r="X147" s="54">
        <v>651.15</v>
      </c>
      <c r="Y147" s="54">
        <v>670.04</v>
      </c>
      <c r="Z147" s="54">
        <v>669.5</v>
      </c>
      <c r="AA147" s="54">
        <v>671.83</v>
      </c>
      <c r="AB147" s="54">
        <v>671.19</v>
      </c>
    </row>
    <row r="148" spans="2:28" ht="15.75" x14ac:dyDescent="0.3">
      <c r="B148" s="7" t="s">
        <v>148</v>
      </c>
      <c r="C148" s="7" t="s">
        <v>169</v>
      </c>
      <c r="D148" s="54">
        <v>44.86</v>
      </c>
      <c r="E148" s="54">
        <v>43.41</v>
      </c>
      <c r="F148" s="54">
        <v>42.13</v>
      </c>
      <c r="G148" s="54">
        <v>40.549999999999997</v>
      </c>
      <c r="H148" s="54">
        <v>42.64</v>
      </c>
      <c r="I148" s="54">
        <v>41.92</v>
      </c>
      <c r="J148" s="54">
        <v>43.35</v>
      </c>
      <c r="K148" s="54">
        <v>45.44</v>
      </c>
      <c r="L148" s="54">
        <v>47.34</v>
      </c>
      <c r="M148" s="54">
        <v>48.14</v>
      </c>
      <c r="N148" s="54">
        <v>49.34</v>
      </c>
      <c r="O148" s="54">
        <v>68.78</v>
      </c>
      <c r="P148" s="54">
        <v>69.56</v>
      </c>
      <c r="Q148" s="54">
        <v>69.09</v>
      </c>
      <c r="R148" s="54">
        <v>76.290000000000006</v>
      </c>
      <c r="S148" s="54">
        <v>73.040000000000006</v>
      </c>
      <c r="T148" s="54">
        <v>82.67</v>
      </c>
      <c r="U148" s="54">
        <v>74.75</v>
      </c>
      <c r="V148" s="54">
        <v>77.790000000000006</v>
      </c>
      <c r="W148" s="54">
        <v>111.68</v>
      </c>
      <c r="X148" s="54">
        <v>101.34</v>
      </c>
      <c r="Y148" s="54">
        <v>122.8</v>
      </c>
      <c r="Z148" s="54">
        <v>124.7</v>
      </c>
      <c r="AA148" s="54">
        <v>115.39</v>
      </c>
      <c r="AB148" s="54">
        <v>137.77000000000001</v>
      </c>
    </row>
    <row r="149" spans="2:28" ht="15.75" x14ac:dyDescent="0.3">
      <c r="B149" s="7" t="s">
        <v>148</v>
      </c>
      <c r="C149" s="7" t="s">
        <v>170</v>
      </c>
      <c r="D149" s="54">
        <v>7.57</v>
      </c>
      <c r="E149" s="54">
        <v>8.17</v>
      </c>
      <c r="F149" s="54">
        <v>7.91</v>
      </c>
      <c r="G149" s="54">
        <v>7.94</v>
      </c>
      <c r="H149" s="54">
        <v>7.82</v>
      </c>
      <c r="I149" s="54">
        <v>7.55</v>
      </c>
      <c r="J149" s="54">
        <v>7.21</v>
      </c>
      <c r="K149" s="54">
        <v>11.91</v>
      </c>
      <c r="L149" s="54">
        <v>12</v>
      </c>
      <c r="M149" s="54">
        <v>12.4</v>
      </c>
      <c r="N149" s="54">
        <v>12.83</v>
      </c>
      <c r="O149" s="54">
        <v>21.18</v>
      </c>
      <c r="P149" s="54">
        <v>19.88</v>
      </c>
      <c r="Q149" s="54">
        <v>23.27</v>
      </c>
      <c r="R149" s="54">
        <v>24.84</v>
      </c>
      <c r="S149" s="54">
        <v>23.2</v>
      </c>
      <c r="T149" s="54">
        <v>21.61</v>
      </c>
      <c r="U149" s="54">
        <v>20.51</v>
      </c>
      <c r="V149" s="54">
        <v>20.37</v>
      </c>
      <c r="W149" s="54">
        <v>30.74</v>
      </c>
      <c r="X149" s="54">
        <v>30.68</v>
      </c>
      <c r="Y149" s="54">
        <v>30.58</v>
      </c>
      <c r="Z149" s="54">
        <v>29.64</v>
      </c>
      <c r="AA149" s="54">
        <v>30.13</v>
      </c>
      <c r="AB149" s="54">
        <v>26.68</v>
      </c>
    </row>
    <row r="150" spans="2:28" ht="15.75" x14ac:dyDescent="0.3">
      <c r="B150" s="7" t="s">
        <v>148</v>
      </c>
      <c r="C150" s="7" t="s">
        <v>171</v>
      </c>
      <c r="D150" s="54">
        <v>26.15</v>
      </c>
      <c r="E150" s="54">
        <v>27.67</v>
      </c>
      <c r="F150" s="54">
        <v>26.92</v>
      </c>
      <c r="G150" s="54">
        <v>27.4</v>
      </c>
      <c r="H150" s="54">
        <v>27.01</v>
      </c>
      <c r="I150" s="54">
        <v>26.33</v>
      </c>
      <c r="J150" s="54">
        <v>25.42</v>
      </c>
      <c r="K150" s="54">
        <v>38.79</v>
      </c>
      <c r="L150" s="54">
        <v>38.26</v>
      </c>
      <c r="M150" s="54">
        <v>39.67</v>
      </c>
      <c r="N150" s="54">
        <v>41.51</v>
      </c>
      <c r="O150" s="54">
        <v>66.03</v>
      </c>
      <c r="P150" s="54">
        <v>62.02</v>
      </c>
      <c r="Q150" s="54">
        <v>72.95</v>
      </c>
      <c r="R150" s="54">
        <v>76.3</v>
      </c>
      <c r="S150" s="54">
        <v>69.099999999999994</v>
      </c>
      <c r="T150" s="54">
        <v>62.56</v>
      </c>
      <c r="U150" s="54">
        <v>58.99</v>
      </c>
      <c r="V150" s="54">
        <v>58.19</v>
      </c>
      <c r="W150" s="54">
        <v>93.59</v>
      </c>
      <c r="X150" s="54">
        <v>90.97</v>
      </c>
      <c r="Y150" s="54">
        <v>92.43</v>
      </c>
      <c r="Z150" s="54">
        <v>88.76</v>
      </c>
      <c r="AA150" s="54">
        <v>87.51</v>
      </c>
      <c r="AB150" s="54">
        <v>79.33</v>
      </c>
    </row>
    <row r="151" spans="2:28" ht="15.75" x14ac:dyDescent="0.3">
      <c r="B151" s="7" t="s">
        <v>148</v>
      </c>
      <c r="C151" s="7" t="s">
        <v>172</v>
      </c>
      <c r="D151" s="54">
        <v>8.65</v>
      </c>
      <c r="E151" s="54">
        <v>8.07</v>
      </c>
      <c r="F151" s="54">
        <v>8.34</v>
      </c>
      <c r="G151" s="54">
        <v>7.88</v>
      </c>
      <c r="H151" s="54">
        <v>24.5</v>
      </c>
      <c r="I151" s="54">
        <v>39.43</v>
      </c>
      <c r="J151" s="54">
        <v>46.24</v>
      </c>
      <c r="K151" s="54">
        <v>70.319999999999993</v>
      </c>
      <c r="L151" s="54">
        <v>73.98</v>
      </c>
      <c r="M151" s="54">
        <v>73.63</v>
      </c>
      <c r="N151" s="54">
        <v>111.86</v>
      </c>
      <c r="O151" s="54">
        <v>177.76</v>
      </c>
      <c r="P151" s="54">
        <v>192.5</v>
      </c>
      <c r="Q151" s="54">
        <v>193.53</v>
      </c>
      <c r="R151" s="54">
        <v>209.18</v>
      </c>
      <c r="S151" s="54">
        <v>268.16000000000003</v>
      </c>
      <c r="T151" s="54">
        <v>246.99</v>
      </c>
      <c r="U151" s="54">
        <v>234.66</v>
      </c>
      <c r="V151" s="54">
        <v>303.61</v>
      </c>
      <c r="W151" s="54">
        <v>403.23</v>
      </c>
      <c r="X151" s="54">
        <v>424.47</v>
      </c>
      <c r="Y151" s="54">
        <v>408.28</v>
      </c>
      <c r="Z151" s="54">
        <v>365.53</v>
      </c>
      <c r="AA151" s="54">
        <v>373.71</v>
      </c>
      <c r="AB151" s="54">
        <v>425.96</v>
      </c>
    </row>
    <row r="152" spans="2:28" ht="15.75" x14ac:dyDescent="0.3">
      <c r="B152" s="7" t="s">
        <v>148</v>
      </c>
      <c r="C152" s="7" t="s">
        <v>173</v>
      </c>
      <c r="D152" s="54">
        <v>8.08</v>
      </c>
      <c r="E152" s="54">
        <v>8.85</v>
      </c>
      <c r="F152" s="54">
        <v>8.7200000000000006</v>
      </c>
      <c r="G152" s="54">
        <v>9.06</v>
      </c>
      <c r="H152" s="54">
        <v>9.23</v>
      </c>
      <c r="I152" s="54">
        <v>9.6</v>
      </c>
      <c r="J152" s="54">
        <v>9.61</v>
      </c>
      <c r="K152" s="54">
        <v>14.45</v>
      </c>
      <c r="L152" s="54">
        <v>14.89</v>
      </c>
      <c r="M152" s="54">
        <v>15.23</v>
      </c>
      <c r="N152" s="54">
        <v>16.22</v>
      </c>
      <c r="O152" s="54">
        <v>25.32</v>
      </c>
      <c r="P152" s="54">
        <v>25.12</v>
      </c>
      <c r="Q152" s="54">
        <v>28.64</v>
      </c>
      <c r="R152" s="54">
        <v>30.97</v>
      </c>
      <c r="S152" s="54">
        <v>29.19</v>
      </c>
      <c r="T152" s="54">
        <v>26.88</v>
      </c>
      <c r="U152" s="54">
        <v>25.1</v>
      </c>
      <c r="V152" s="54">
        <v>25.27</v>
      </c>
      <c r="W152" s="54">
        <v>37.86</v>
      </c>
      <c r="X152" s="54">
        <v>38.82</v>
      </c>
      <c r="Y152" s="54">
        <v>39.130000000000003</v>
      </c>
      <c r="Z152" s="54">
        <v>39.25</v>
      </c>
      <c r="AA152" s="54">
        <v>39.880000000000003</v>
      </c>
      <c r="AB152" s="54">
        <v>35.82</v>
      </c>
    </row>
    <row r="153" spans="2:28" ht="15.75" x14ac:dyDescent="0.3">
      <c r="B153" s="7" t="s">
        <v>148</v>
      </c>
      <c r="C153" s="7" t="s">
        <v>174</v>
      </c>
      <c r="D153" s="54">
        <v>2.23</v>
      </c>
      <c r="E153" s="54">
        <v>2.23</v>
      </c>
      <c r="F153" s="54">
        <v>2.15</v>
      </c>
      <c r="G153" s="54">
        <v>2.29</v>
      </c>
      <c r="H153" s="54">
        <v>2.5299999999999998</v>
      </c>
      <c r="I153" s="54">
        <v>2.58</v>
      </c>
      <c r="J153" s="54">
        <v>2.78</v>
      </c>
      <c r="K153" s="54">
        <v>3.22</v>
      </c>
      <c r="L153" s="54">
        <v>3.95</v>
      </c>
      <c r="M153" s="54">
        <v>4.51</v>
      </c>
      <c r="N153" s="54">
        <v>4.72</v>
      </c>
      <c r="O153" s="54">
        <v>5.74</v>
      </c>
      <c r="P153" s="54">
        <v>5.79</v>
      </c>
      <c r="Q153" s="54">
        <v>6.5</v>
      </c>
      <c r="R153" s="54">
        <v>6.96</v>
      </c>
      <c r="S153" s="54">
        <v>6.92</v>
      </c>
      <c r="T153" s="54">
        <v>7.49</v>
      </c>
      <c r="U153" s="54">
        <v>7.06</v>
      </c>
      <c r="V153" s="54">
        <v>8.07</v>
      </c>
      <c r="W153" s="54">
        <v>9.81</v>
      </c>
      <c r="X153" s="54">
        <v>10.050000000000001</v>
      </c>
      <c r="Y153" s="54">
        <v>11.15</v>
      </c>
      <c r="Z153" s="54">
        <v>10.68</v>
      </c>
      <c r="AA153" s="54">
        <v>10.6</v>
      </c>
      <c r="AB153" s="54">
        <v>11.51</v>
      </c>
    </row>
    <row r="154" spans="2:28" ht="15.75" x14ac:dyDescent="0.3">
      <c r="B154" s="7" t="s">
        <v>148</v>
      </c>
      <c r="C154" s="7" t="s">
        <v>175</v>
      </c>
      <c r="D154" s="54">
        <v>2.44</v>
      </c>
      <c r="E154" s="54">
        <v>2.42</v>
      </c>
      <c r="F154" s="54">
        <v>2.38</v>
      </c>
      <c r="G154" s="54">
        <v>2.2599999999999998</v>
      </c>
      <c r="H154" s="54">
        <v>2.29</v>
      </c>
      <c r="I154" s="54">
        <v>2.2200000000000002</v>
      </c>
      <c r="J154" s="54">
        <v>2.5099999999999998</v>
      </c>
      <c r="K154" s="54">
        <v>2.96</v>
      </c>
      <c r="L154" s="54">
        <v>3.95</v>
      </c>
      <c r="M154" s="54">
        <v>4.71</v>
      </c>
      <c r="N154" s="54">
        <v>4.84</v>
      </c>
      <c r="O154" s="54">
        <v>5.61</v>
      </c>
      <c r="P154" s="54">
        <v>5.44</v>
      </c>
      <c r="Q154" s="54">
        <v>4.88</v>
      </c>
      <c r="R154" s="54">
        <v>5.31</v>
      </c>
      <c r="S154" s="54">
        <v>5.69</v>
      </c>
      <c r="T154" s="54">
        <v>6.6</v>
      </c>
      <c r="U154" s="54">
        <v>5.97</v>
      </c>
      <c r="V154" s="54">
        <v>7.77</v>
      </c>
      <c r="W154" s="54">
        <v>8.9499999999999993</v>
      </c>
      <c r="X154" s="54">
        <v>7.88</v>
      </c>
      <c r="Y154" s="54">
        <v>8.66</v>
      </c>
      <c r="Z154" s="54">
        <v>8.61</v>
      </c>
      <c r="AA154" s="54">
        <v>9.9</v>
      </c>
      <c r="AB154" s="54">
        <v>11.49</v>
      </c>
    </row>
    <row r="155" spans="2:28" ht="15.75" x14ac:dyDescent="0.3">
      <c r="B155" s="7" t="s">
        <v>148</v>
      </c>
      <c r="C155" s="7" t="s">
        <v>176</v>
      </c>
      <c r="D155" s="54">
        <v>0.45</v>
      </c>
      <c r="E155" s="54">
        <v>0.44</v>
      </c>
      <c r="F155" s="54">
        <v>0.42</v>
      </c>
      <c r="G155" s="54">
        <v>0.49</v>
      </c>
      <c r="H155" s="54">
        <v>0.51</v>
      </c>
      <c r="I155" s="54">
        <v>0.75</v>
      </c>
      <c r="J155" s="54">
        <v>1.62</v>
      </c>
      <c r="K155" s="54">
        <v>1.62</v>
      </c>
      <c r="L155" s="54">
        <v>1.6</v>
      </c>
      <c r="M155" s="54">
        <v>1.6</v>
      </c>
      <c r="N155" s="54">
        <v>1.75</v>
      </c>
      <c r="O155" s="54">
        <v>2.2000000000000002</v>
      </c>
      <c r="P155" s="54">
        <v>2.39</v>
      </c>
      <c r="Q155" s="54">
        <v>2.4700000000000002</v>
      </c>
      <c r="R155" s="54">
        <v>2.73</v>
      </c>
      <c r="S155" s="54">
        <v>2.7</v>
      </c>
      <c r="T155" s="54">
        <v>2.89</v>
      </c>
      <c r="U155" s="54">
        <v>3.23</v>
      </c>
      <c r="V155" s="54">
        <v>3.6</v>
      </c>
      <c r="W155" s="54">
        <v>4.51</v>
      </c>
      <c r="X155" s="54">
        <v>4.82</v>
      </c>
      <c r="Y155" s="54">
        <v>4.93</v>
      </c>
      <c r="Z155" s="54">
        <v>4.83</v>
      </c>
      <c r="AA155" s="54">
        <v>5.01</v>
      </c>
      <c r="AB155" s="54">
        <v>4.74</v>
      </c>
    </row>
    <row r="157" spans="2:28" ht="18" customHeight="1" x14ac:dyDescent="0.25">
      <c r="B157" s="12" t="s">
        <v>238</v>
      </c>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x14ac:dyDescent="0.25">
      <c r="B158" s="58" t="s">
        <v>144</v>
      </c>
    </row>
    <row r="159" spans="2:28" ht="15.75" x14ac:dyDescent="0.3">
      <c r="B159" s="30" t="s">
        <v>92</v>
      </c>
      <c r="C159" s="30" t="s">
        <v>230</v>
      </c>
      <c r="D159" s="13">
        <v>2026</v>
      </c>
      <c r="E159" s="13">
        <v>2027</v>
      </c>
      <c r="F159" s="13">
        <v>2028</v>
      </c>
      <c r="G159" s="13">
        <v>2029</v>
      </c>
      <c r="H159" s="13">
        <v>2030</v>
      </c>
      <c r="I159" s="13">
        <v>2031</v>
      </c>
      <c r="J159" s="13">
        <v>2032</v>
      </c>
      <c r="K159" s="13">
        <v>2033</v>
      </c>
      <c r="L159" s="13">
        <v>2034</v>
      </c>
      <c r="M159" s="13">
        <v>2035</v>
      </c>
      <c r="N159" s="13">
        <v>2036</v>
      </c>
      <c r="O159" s="13">
        <v>2037</v>
      </c>
      <c r="P159" s="13">
        <v>2038</v>
      </c>
      <c r="Q159" s="13">
        <v>2039</v>
      </c>
      <c r="R159" s="13">
        <v>2040</v>
      </c>
      <c r="S159" s="13">
        <v>2041</v>
      </c>
      <c r="T159" s="13">
        <v>2042</v>
      </c>
      <c r="U159" s="13">
        <v>2043</v>
      </c>
      <c r="V159" s="13">
        <v>2044</v>
      </c>
      <c r="W159" s="13">
        <v>2045</v>
      </c>
      <c r="X159" s="13">
        <v>2046</v>
      </c>
      <c r="Y159" s="13">
        <v>2047</v>
      </c>
      <c r="Z159" s="13">
        <v>2048</v>
      </c>
      <c r="AA159" s="13">
        <v>2049</v>
      </c>
      <c r="AB159" s="13">
        <v>2050</v>
      </c>
    </row>
    <row r="160" spans="2:28" ht="15.75" x14ac:dyDescent="0.3">
      <c r="B160" s="7" t="s">
        <v>239</v>
      </c>
      <c r="C160" s="7" t="s">
        <v>153</v>
      </c>
      <c r="D160" s="54">
        <v>2.2999999999999998</v>
      </c>
      <c r="E160" s="54">
        <v>2.9</v>
      </c>
      <c r="F160" s="54">
        <v>2.72</v>
      </c>
      <c r="G160" s="54">
        <v>3.15</v>
      </c>
      <c r="H160" s="54">
        <v>15.84</v>
      </c>
      <c r="I160" s="54">
        <v>16.03</v>
      </c>
      <c r="J160" s="54">
        <v>17.97</v>
      </c>
      <c r="K160" s="54">
        <v>17.66</v>
      </c>
      <c r="L160" s="54">
        <v>35.24</v>
      </c>
      <c r="M160" s="54">
        <v>34.32</v>
      </c>
      <c r="N160" s="54">
        <v>45.31</v>
      </c>
      <c r="O160" s="54">
        <v>66.849999999999994</v>
      </c>
      <c r="P160" s="54">
        <v>69.790000000000006</v>
      </c>
      <c r="Q160" s="54">
        <v>68.099999999999994</v>
      </c>
      <c r="R160" s="54">
        <v>70.61</v>
      </c>
      <c r="S160" s="54">
        <v>78.12</v>
      </c>
      <c r="T160" s="54">
        <v>92.21</v>
      </c>
      <c r="U160" s="54">
        <v>95.02</v>
      </c>
      <c r="V160" s="54">
        <v>149.16</v>
      </c>
      <c r="W160" s="54">
        <v>172.48</v>
      </c>
      <c r="X160" s="54">
        <v>156.53</v>
      </c>
      <c r="Y160" s="54">
        <v>146.16</v>
      </c>
      <c r="Z160" s="54">
        <v>139.36000000000001</v>
      </c>
      <c r="AA160" s="54">
        <v>140.47</v>
      </c>
      <c r="AB160" s="54">
        <v>144.27000000000001</v>
      </c>
    </row>
    <row r="161" spans="2:28" ht="15.75" x14ac:dyDescent="0.3">
      <c r="B161" s="7" t="s">
        <v>239</v>
      </c>
      <c r="C161" s="7" t="s">
        <v>154</v>
      </c>
      <c r="D161" s="54">
        <v>4.13</v>
      </c>
      <c r="E161" s="54">
        <v>4.51</v>
      </c>
      <c r="F161" s="54">
        <v>4.2300000000000004</v>
      </c>
      <c r="G161" s="54">
        <v>3.93</v>
      </c>
      <c r="H161" s="54">
        <v>4.62</v>
      </c>
      <c r="I161" s="54">
        <v>4.83</v>
      </c>
      <c r="J161" s="54">
        <v>5.41</v>
      </c>
      <c r="K161" s="54">
        <v>6.38</v>
      </c>
      <c r="L161" s="54">
        <v>6.45</v>
      </c>
      <c r="M161" s="54">
        <v>8.25</v>
      </c>
      <c r="N161" s="54">
        <v>9.41</v>
      </c>
      <c r="O161" s="54">
        <v>10.54</v>
      </c>
      <c r="P161" s="54">
        <v>13.19</v>
      </c>
      <c r="Q161" s="54">
        <v>14.47</v>
      </c>
      <c r="R161" s="54">
        <v>14.82</v>
      </c>
      <c r="S161" s="54">
        <v>15.78</v>
      </c>
      <c r="T161" s="54">
        <v>16.899999999999999</v>
      </c>
      <c r="U161" s="54">
        <v>17.61</v>
      </c>
      <c r="V161" s="54">
        <v>17.64</v>
      </c>
      <c r="W161" s="54">
        <v>24.69</v>
      </c>
      <c r="X161" s="54">
        <v>25.43</v>
      </c>
      <c r="Y161" s="54">
        <v>25.61</v>
      </c>
      <c r="Z161" s="54">
        <v>26.67</v>
      </c>
      <c r="AA161" s="54">
        <v>25.57</v>
      </c>
      <c r="AB161" s="54">
        <v>25.35</v>
      </c>
    </row>
    <row r="162" spans="2:28" ht="15.75" x14ac:dyDescent="0.3">
      <c r="B162" s="7" t="s">
        <v>239</v>
      </c>
      <c r="C162" s="7" t="s">
        <v>155</v>
      </c>
      <c r="D162" s="54">
        <v>20.57</v>
      </c>
      <c r="E162" s="54">
        <v>19.18</v>
      </c>
      <c r="F162" s="54">
        <v>17.899999999999999</v>
      </c>
      <c r="G162" s="54">
        <v>16.73</v>
      </c>
      <c r="H162" s="54">
        <v>20.55</v>
      </c>
      <c r="I162" s="54">
        <v>19.82</v>
      </c>
      <c r="J162" s="54">
        <v>19.010000000000002</v>
      </c>
      <c r="K162" s="54">
        <v>22.19</v>
      </c>
      <c r="L162" s="54">
        <v>22.2</v>
      </c>
      <c r="M162" s="54">
        <v>22.34</v>
      </c>
      <c r="N162" s="54">
        <v>27.46</v>
      </c>
      <c r="O162" s="54">
        <v>33.409999999999997</v>
      </c>
      <c r="P162" s="54">
        <v>45.94</v>
      </c>
      <c r="Q162" s="54">
        <v>43.11</v>
      </c>
      <c r="R162" s="54">
        <v>39.869999999999997</v>
      </c>
      <c r="S162" s="54">
        <v>37.33</v>
      </c>
      <c r="T162" s="54">
        <v>36.78</v>
      </c>
      <c r="U162" s="54">
        <v>35.28</v>
      </c>
      <c r="V162" s="54">
        <v>35.99</v>
      </c>
      <c r="W162" s="54">
        <v>70.41</v>
      </c>
      <c r="X162" s="54">
        <v>75.209999999999994</v>
      </c>
      <c r="Y162" s="54">
        <v>74.3</v>
      </c>
      <c r="Z162" s="54">
        <v>79.459999999999994</v>
      </c>
      <c r="AA162" s="54">
        <v>76.290000000000006</v>
      </c>
      <c r="AB162" s="54">
        <v>71.38</v>
      </c>
    </row>
    <row r="163" spans="2:28" ht="15.75" x14ac:dyDescent="0.3">
      <c r="B163" s="7" t="s">
        <v>239</v>
      </c>
      <c r="C163" s="7" t="s">
        <v>156</v>
      </c>
      <c r="D163" s="54">
        <v>1.36</v>
      </c>
      <c r="E163" s="54">
        <v>3.33</v>
      </c>
      <c r="F163" s="54">
        <v>3.43</v>
      </c>
      <c r="G163" s="54">
        <v>3.61</v>
      </c>
      <c r="H163" s="54">
        <v>13.3</v>
      </c>
      <c r="I163" s="54">
        <v>13.2</v>
      </c>
      <c r="J163" s="54">
        <v>15.17</v>
      </c>
      <c r="K163" s="54">
        <v>14.21</v>
      </c>
      <c r="L163" s="54">
        <v>25.38</v>
      </c>
      <c r="M163" s="54">
        <v>28.54</v>
      </c>
      <c r="N163" s="54">
        <v>36.619999999999997</v>
      </c>
      <c r="O163" s="54">
        <v>48.48</v>
      </c>
      <c r="P163" s="54">
        <v>50.98</v>
      </c>
      <c r="Q163" s="54">
        <v>51</v>
      </c>
      <c r="R163" s="54">
        <v>53.57</v>
      </c>
      <c r="S163" s="54">
        <v>58.34</v>
      </c>
      <c r="T163" s="54">
        <v>69.33</v>
      </c>
      <c r="U163" s="54">
        <v>73.83</v>
      </c>
      <c r="V163" s="54">
        <v>106.47</v>
      </c>
      <c r="W163" s="54">
        <v>123.58</v>
      </c>
      <c r="X163" s="54">
        <v>109.78</v>
      </c>
      <c r="Y163" s="54">
        <v>103</v>
      </c>
      <c r="Z163" s="54">
        <v>99.46</v>
      </c>
      <c r="AA163" s="54">
        <v>96.53</v>
      </c>
      <c r="AB163" s="54">
        <v>99.37</v>
      </c>
    </row>
    <row r="164" spans="2:28" ht="15.75" x14ac:dyDescent="0.3">
      <c r="B164" s="7" t="s">
        <v>239</v>
      </c>
      <c r="C164" s="7" t="s">
        <v>157</v>
      </c>
      <c r="D164" s="54">
        <v>2.92</v>
      </c>
      <c r="E164" s="54">
        <v>4.8099999999999996</v>
      </c>
      <c r="F164" s="54">
        <v>4.37</v>
      </c>
      <c r="G164" s="54">
        <v>4.08</v>
      </c>
      <c r="H164" s="54">
        <v>3.87</v>
      </c>
      <c r="I164" s="54">
        <v>4.74</v>
      </c>
      <c r="J164" s="54">
        <v>13.14</v>
      </c>
      <c r="K164" s="54">
        <v>13.09</v>
      </c>
      <c r="L164" s="54">
        <v>13.04</v>
      </c>
      <c r="M164" s="54">
        <v>14.95</v>
      </c>
      <c r="N164" s="54">
        <v>17.190000000000001</v>
      </c>
      <c r="O164" s="54">
        <v>18.2</v>
      </c>
      <c r="P164" s="54">
        <v>16.84</v>
      </c>
      <c r="Q164" s="54">
        <v>22.58</v>
      </c>
      <c r="R164" s="54">
        <v>29.42</v>
      </c>
      <c r="S164" s="54">
        <v>30.33</v>
      </c>
      <c r="T164" s="54">
        <v>29.17</v>
      </c>
      <c r="U164" s="54">
        <v>32.18</v>
      </c>
      <c r="V164" s="54">
        <v>35.97</v>
      </c>
      <c r="W164" s="54">
        <v>55.32</v>
      </c>
      <c r="X164" s="54">
        <v>69.319999999999993</v>
      </c>
      <c r="Y164" s="54">
        <v>68.81</v>
      </c>
      <c r="Z164" s="54">
        <v>76.73</v>
      </c>
      <c r="AA164" s="54">
        <v>70.8</v>
      </c>
      <c r="AB164" s="54">
        <v>65.53</v>
      </c>
    </row>
    <row r="165" spans="2:28" ht="15.75" x14ac:dyDescent="0.3">
      <c r="B165" s="7" t="s">
        <v>239</v>
      </c>
      <c r="C165" s="7" t="s">
        <v>158</v>
      </c>
      <c r="D165" s="54">
        <v>3.14</v>
      </c>
      <c r="E165" s="54">
        <v>2.93</v>
      </c>
      <c r="F165" s="54">
        <v>2.75</v>
      </c>
      <c r="G165" s="54">
        <v>2.6</v>
      </c>
      <c r="H165" s="54">
        <v>3.06</v>
      </c>
      <c r="I165" s="54">
        <v>2.95</v>
      </c>
      <c r="J165" s="54">
        <v>2.84</v>
      </c>
      <c r="K165" s="54">
        <v>2.98</v>
      </c>
      <c r="L165" s="54">
        <v>3.04</v>
      </c>
      <c r="M165" s="54">
        <v>3.06</v>
      </c>
      <c r="N165" s="54">
        <v>3.58</v>
      </c>
      <c r="O165" s="54">
        <v>4.84</v>
      </c>
      <c r="P165" s="54">
        <v>6.04</v>
      </c>
      <c r="Q165" s="54">
        <v>5.78</v>
      </c>
      <c r="R165" s="54">
        <v>5.33</v>
      </c>
      <c r="S165" s="54">
        <v>5.43</v>
      </c>
      <c r="T165" s="54">
        <v>5.72</v>
      </c>
      <c r="U165" s="54">
        <v>5.53</v>
      </c>
      <c r="V165" s="54">
        <v>5.93</v>
      </c>
      <c r="W165" s="54">
        <v>12.59</v>
      </c>
      <c r="X165" s="54">
        <v>12.98</v>
      </c>
      <c r="Y165" s="54">
        <v>12.42</v>
      </c>
      <c r="Z165" s="54">
        <v>12.58</v>
      </c>
      <c r="AA165" s="54">
        <v>12.28</v>
      </c>
      <c r="AB165" s="54">
        <v>12.31</v>
      </c>
    </row>
    <row r="166" spans="2:28" ht="15.75" x14ac:dyDescent="0.3">
      <c r="B166" s="7" t="s">
        <v>239</v>
      </c>
      <c r="C166" s="7" t="s">
        <v>159</v>
      </c>
      <c r="D166" s="54">
        <v>20.309999999999999</v>
      </c>
      <c r="E166" s="54">
        <v>23.76</v>
      </c>
      <c r="F166" s="54">
        <v>22.23</v>
      </c>
      <c r="G166" s="54">
        <v>20.82</v>
      </c>
      <c r="H166" s="54">
        <v>19.61</v>
      </c>
      <c r="I166" s="54">
        <v>21.78</v>
      </c>
      <c r="J166" s="54">
        <v>65.98</v>
      </c>
      <c r="K166" s="54">
        <v>63.9</v>
      </c>
      <c r="L166" s="54">
        <v>61.69</v>
      </c>
      <c r="M166" s="54">
        <v>65.36</v>
      </c>
      <c r="N166" s="54">
        <v>71.540000000000006</v>
      </c>
      <c r="O166" s="54">
        <v>83.65</v>
      </c>
      <c r="P166" s="54">
        <v>77.349999999999994</v>
      </c>
      <c r="Q166" s="54">
        <v>112.86</v>
      </c>
      <c r="R166" s="54">
        <v>151.59</v>
      </c>
      <c r="S166" s="54">
        <v>147.37</v>
      </c>
      <c r="T166" s="54">
        <v>137.83000000000001</v>
      </c>
      <c r="U166" s="54">
        <v>151.01</v>
      </c>
      <c r="V166" s="54">
        <v>161.47</v>
      </c>
      <c r="W166" s="54">
        <v>235.18</v>
      </c>
      <c r="X166" s="54">
        <v>266.8</v>
      </c>
      <c r="Y166" s="54">
        <v>281.24</v>
      </c>
      <c r="Z166" s="54">
        <v>327</v>
      </c>
      <c r="AA166" s="54">
        <v>300.27999999999997</v>
      </c>
      <c r="AB166" s="54">
        <v>277.27</v>
      </c>
    </row>
    <row r="167" spans="2:28" ht="15.75" x14ac:dyDescent="0.3">
      <c r="B167" s="7" t="s">
        <v>239</v>
      </c>
      <c r="C167" s="7" t="s">
        <v>160</v>
      </c>
      <c r="D167" s="54">
        <v>3.83</v>
      </c>
      <c r="E167" s="54">
        <v>3.91</v>
      </c>
      <c r="F167" s="54">
        <v>3.97</v>
      </c>
      <c r="G167" s="54">
        <v>3.81</v>
      </c>
      <c r="H167" s="54">
        <v>9.4700000000000006</v>
      </c>
      <c r="I167" s="54">
        <v>10.48</v>
      </c>
      <c r="J167" s="54">
        <v>17.21</v>
      </c>
      <c r="K167" s="54">
        <v>16.59</v>
      </c>
      <c r="L167" s="54">
        <v>18.23</v>
      </c>
      <c r="M167" s="54">
        <v>18.649999999999999</v>
      </c>
      <c r="N167" s="54">
        <v>37.799999999999997</v>
      </c>
      <c r="O167" s="54">
        <v>49.03</v>
      </c>
      <c r="P167" s="54">
        <v>50.2</v>
      </c>
      <c r="Q167" s="54">
        <v>50.39</v>
      </c>
      <c r="R167" s="54">
        <v>48.21</v>
      </c>
      <c r="S167" s="54">
        <v>53.53</v>
      </c>
      <c r="T167" s="54">
        <v>51.32</v>
      </c>
      <c r="U167" s="54">
        <v>54.04</v>
      </c>
      <c r="V167" s="54">
        <v>85.42</v>
      </c>
      <c r="W167" s="54">
        <v>98.95</v>
      </c>
      <c r="X167" s="54">
        <v>93.67</v>
      </c>
      <c r="Y167" s="54">
        <v>90.13</v>
      </c>
      <c r="Z167" s="54">
        <v>86.33</v>
      </c>
      <c r="AA167" s="54">
        <v>100.36</v>
      </c>
      <c r="AB167" s="54">
        <v>97.92</v>
      </c>
    </row>
    <row r="168" spans="2:28" ht="15.75" x14ac:dyDescent="0.3">
      <c r="B168" s="7" t="s">
        <v>239</v>
      </c>
      <c r="C168" s="7" t="s">
        <v>161</v>
      </c>
      <c r="D168" s="54">
        <v>3.14</v>
      </c>
      <c r="E168" s="54">
        <v>3.71</v>
      </c>
      <c r="F168" s="54">
        <v>4.46</v>
      </c>
      <c r="G168" s="54">
        <v>13.35</v>
      </c>
      <c r="H168" s="54">
        <v>13.45</v>
      </c>
      <c r="I168" s="54">
        <v>18.21</v>
      </c>
      <c r="J168" s="54">
        <v>17.89</v>
      </c>
      <c r="K168" s="54">
        <v>40.31</v>
      </c>
      <c r="L168" s="54">
        <v>53.33</v>
      </c>
      <c r="M168" s="54">
        <v>62.92</v>
      </c>
      <c r="N168" s="54">
        <v>76.42</v>
      </c>
      <c r="O168" s="54">
        <v>79.86</v>
      </c>
      <c r="P168" s="54">
        <v>105.73</v>
      </c>
      <c r="Q168" s="54">
        <v>168.32</v>
      </c>
      <c r="R168" s="54">
        <v>179.8</v>
      </c>
      <c r="S168" s="54">
        <v>201.94</v>
      </c>
      <c r="T168" s="54">
        <v>242.39</v>
      </c>
      <c r="U168" s="54">
        <v>242.27</v>
      </c>
      <c r="V168" s="54">
        <v>240.46</v>
      </c>
      <c r="W168" s="54">
        <v>255.59</v>
      </c>
      <c r="X168" s="54">
        <v>251.25</v>
      </c>
      <c r="Y168" s="54">
        <v>274.02999999999997</v>
      </c>
      <c r="Z168" s="54">
        <v>286.33</v>
      </c>
      <c r="AA168" s="54">
        <v>279.01</v>
      </c>
      <c r="AB168" s="54">
        <v>289.66000000000003</v>
      </c>
    </row>
    <row r="169" spans="2:28" ht="15.75" x14ac:dyDescent="0.3">
      <c r="B169" s="7" t="s">
        <v>239</v>
      </c>
      <c r="C169" s="7" t="s">
        <v>162</v>
      </c>
      <c r="D169" s="54">
        <v>6.12</v>
      </c>
      <c r="E169" s="54">
        <v>5.72</v>
      </c>
      <c r="F169" s="54">
        <v>5.33</v>
      </c>
      <c r="G169" s="54">
        <v>5.05</v>
      </c>
      <c r="H169" s="54">
        <v>6.02</v>
      </c>
      <c r="I169" s="54">
        <v>5.79</v>
      </c>
      <c r="J169" s="54">
        <v>5.55</v>
      </c>
      <c r="K169" s="54">
        <v>6.25</v>
      </c>
      <c r="L169" s="54">
        <v>6.24</v>
      </c>
      <c r="M169" s="54">
        <v>6.01</v>
      </c>
      <c r="N169" s="54">
        <v>7.29</v>
      </c>
      <c r="O169" s="54">
        <v>9.27</v>
      </c>
      <c r="P169" s="54">
        <v>11.75</v>
      </c>
      <c r="Q169" s="54">
        <v>11.1</v>
      </c>
      <c r="R169" s="54">
        <v>10.16</v>
      </c>
      <c r="S169" s="54">
        <v>10</v>
      </c>
      <c r="T169" s="54">
        <v>9.9600000000000009</v>
      </c>
      <c r="U169" s="54">
        <v>9.75</v>
      </c>
      <c r="V169" s="54">
        <v>10.18</v>
      </c>
      <c r="W169" s="54">
        <v>20.56</v>
      </c>
      <c r="X169" s="54">
        <v>21.62</v>
      </c>
      <c r="Y169" s="54">
        <v>21</v>
      </c>
      <c r="Z169" s="54">
        <v>21.05</v>
      </c>
      <c r="AA169" s="54">
        <v>21.23</v>
      </c>
      <c r="AB169" s="54">
        <v>20.64</v>
      </c>
    </row>
    <row r="170" spans="2:28" ht="15.75" x14ac:dyDescent="0.3">
      <c r="B170" s="7" t="s">
        <v>239</v>
      </c>
      <c r="C170" s="7" t="s">
        <v>163</v>
      </c>
      <c r="D170" s="54">
        <v>4.87</v>
      </c>
      <c r="E170" s="54">
        <v>7.03</v>
      </c>
      <c r="F170" s="54">
        <v>8.94</v>
      </c>
      <c r="G170" s="54">
        <v>10.51</v>
      </c>
      <c r="H170" s="54">
        <v>20.87</v>
      </c>
      <c r="I170" s="54">
        <v>26.43</v>
      </c>
      <c r="J170" s="54">
        <v>28.24</v>
      </c>
      <c r="K170" s="54">
        <v>88.98</v>
      </c>
      <c r="L170" s="54">
        <v>116.34</v>
      </c>
      <c r="M170" s="54">
        <v>137.75</v>
      </c>
      <c r="N170" s="54">
        <v>163.56</v>
      </c>
      <c r="O170" s="54">
        <v>169.7</v>
      </c>
      <c r="P170" s="54">
        <v>227.35</v>
      </c>
      <c r="Q170" s="54">
        <v>361.57</v>
      </c>
      <c r="R170" s="54">
        <v>365.35</v>
      </c>
      <c r="S170" s="54">
        <v>474.67</v>
      </c>
      <c r="T170" s="54">
        <v>543.65</v>
      </c>
      <c r="U170" s="54">
        <v>551.86</v>
      </c>
      <c r="V170" s="54">
        <v>573.67999999999995</v>
      </c>
      <c r="W170" s="54">
        <v>628.09</v>
      </c>
      <c r="X170" s="54">
        <v>608.74</v>
      </c>
      <c r="Y170" s="54">
        <v>634.91</v>
      </c>
      <c r="Z170" s="54">
        <v>642.01</v>
      </c>
      <c r="AA170" s="54">
        <v>641.83000000000004</v>
      </c>
      <c r="AB170" s="54">
        <v>638.20000000000005</v>
      </c>
    </row>
    <row r="171" spans="2:28" ht="15.75" x14ac:dyDescent="0.3">
      <c r="B171" s="7" t="s">
        <v>239</v>
      </c>
      <c r="C171" s="7" t="s">
        <v>164</v>
      </c>
      <c r="D171" s="54">
        <v>8.91</v>
      </c>
      <c r="E171" s="54">
        <v>9.2899999999999991</v>
      </c>
      <c r="F171" s="54">
        <v>9.16</v>
      </c>
      <c r="G171" s="54">
        <v>9.0399999999999991</v>
      </c>
      <c r="H171" s="54">
        <v>23.26</v>
      </c>
      <c r="I171" s="54">
        <v>26.22</v>
      </c>
      <c r="J171" s="54">
        <v>42.71</v>
      </c>
      <c r="K171" s="54">
        <v>40.729999999999997</v>
      </c>
      <c r="L171" s="54">
        <v>43.95</v>
      </c>
      <c r="M171" s="54">
        <v>44.15</v>
      </c>
      <c r="N171" s="54">
        <v>87.02</v>
      </c>
      <c r="O171" s="54">
        <v>111.96</v>
      </c>
      <c r="P171" s="54">
        <v>113.67</v>
      </c>
      <c r="Q171" s="54">
        <v>114.73</v>
      </c>
      <c r="R171" s="54">
        <v>107.43</v>
      </c>
      <c r="S171" s="54">
        <v>116.11</v>
      </c>
      <c r="T171" s="54">
        <v>110.56</v>
      </c>
      <c r="U171" s="54">
        <v>114.05</v>
      </c>
      <c r="V171" s="54">
        <v>184.72</v>
      </c>
      <c r="W171" s="54">
        <v>212.64</v>
      </c>
      <c r="X171" s="54">
        <v>201.01</v>
      </c>
      <c r="Y171" s="54">
        <v>192.96</v>
      </c>
      <c r="Z171" s="54">
        <v>181.25</v>
      </c>
      <c r="AA171" s="54">
        <v>211</v>
      </c>
      <c r="AB171" s="54">
        <v>205.68</v>
      </c>
    </row>
    <row r="172" spans="2:28" ht="15.75" x14ac:dyDescent="0.3">
      <c r="B172" s="7" t="s">
        <v>239</v>
      </c>
      <c r="C172" s="7" t="s">
        <v>165</v>
      </c>
      <c r="D172" s="54">
        <v>25.18</v>
      </c>
      <c r="E172" s="54">
        <v>27.32</v>
      </c>
      <c r="F172" s="54">
        <v>27.58</v>
      </c>
      <c r="G172" s="54">
        <v>27</v>
      </c>
      <c r="H172" s="54">
        <v>58.82</v>
      </c>
      <c r="I172" s="54">
        <v>64.430000000000007</v>
      </c>
      <c r="J172" s="54">
        <v>96.87</v>
      </c>
      <c r="K172" s="54">
        <v>90.7</v>
      </c>
      <c r="L172" s="54">
        <v>119.2</v>
      </c>
      <c r="M172" s="54">
        <v>127.14</v>
      </c>
      <c r="N172" s="54">
        <v>198.85</v>
      </c>
      <c r="O172" s="54">
        <v>260.26</v>
      </c>
      <c r="P172" s="54">
        <v>276.12</v>
      </c>
      <c r="Q172" s="54">
        <v>280.07</v>
      </c>
      <c r="R172" s="54">
        <v>275.60000000000002</v>
      </c>
      <c r="S172" s="54">
        <v>295.66000000000003</v>
      </c>
      <c r="T172" s="54">
        <v>309.06</v>
      </c>
      <c r="U172" s="54">
        <v>330.5</v>
      </c>
      <c r="V172" s="54">
        <v>473.59</v>
      </c>
      <c r="W172" s="54">
        <v>573.84</v>
      </c>
      <c r="X172" s="54">
        <v>535.77</v>
      </c>
      <c r="Y172" s="54">
        <v>513.67999999999995</v>
      </c>
      <c r="Z172" s="54">
        <v>496.58</v>
      </c>
      <c r="AA172" s="54">
        <v>528.84</v>
      </c>
      <c r="AB172" s="54">
        <v>538.41</v>
      </c>
    </row>
    <row r="173" spans="2:28" ht="15.75" x14ac:dyDescent="0.3">
      <c r="B173" s="7" t="s">
        <v>239</v>
      </c>
      <c r="C173" s="7" t="s">
        <v>166</v>
      </c>
      <c r="D173" s="54">
        <v>2.98</v>
      </c>
      <c r="E173" s="54">
        <v>4.22</v>
      </c>
      <c r="F173" s="54">
        <v>3.84</v>
      </c>
      <c r="G173" s="54">
        <v>3.66</v>
      </c>
      <c r="H173" s="54">
        <v>3.43</v>
      </c>
      <c r="I173" s="54">
        <v>3.96</v>
      </c>
      <c r="J173" s="54">
        <v>10.18</v>
      </c>
      <c r="K173" s="54">
        <v>10.050000000000001</v>
      </c>
      <c r="L173" s="54">
        <v>9.52</v>
      </c>
      <c r="M173" s="54">
        <v>10.86</v>
      </c>
      <c r="N173" s="54">
        <v>12.77</v>
      </c>
      <c r="O173" s="54">
        <v>14.16</v>
      </c>
      <c r="P173" s="54">
        <v>12.96</v>
      </c>
      <c r="Q173" s="54">
        <v>17.45</v>
      </c>
      <c r="R173" s="54">
        <v>23.03</v>
      </c>
      <c r="S173" s="54">
        <v>22.56</v>
      </c>
      <c r="T173" s="54">
        <v>21.62</v>
      </c>
      <c r="U173" s="54">
        <v>25.05</v>
      </c>
      <c r="V173" s="54">
        <v>27.22</v>
      </c>
      <c r="W173" s="54">
        <v>43.66</v>
      </c>
      <c r="X173" s="54">
        <v>50.42</v>
      </c>
      <c r="Y173" s="54">
        <v>49.95</v>
      </c>
      <c r="Z173" s="54">
        <v>55.05</v>
      </c>
      <c r="AA173" s="54">
        <v>50.01</v>
      </c>
      <c r="AB173" s="54">
        <v>46.4</v>
      </c>
    </row>
    <row r="174" spans="2:28" ht="15.75" x14ac:dyDescent="0.3">
      <c r="B174" s="7" t="s">
        <v>239</v>
      </c>
      <c r="C174" s="7" t="s">
        <v>167</v>
      </c>
      <c r="D174" s="54">
        <v>6.15</v>
      </c>
      <c r="E174" s="54">
        <v>5.77</v>
      </c>
      <c r="F174" s="54">
        <v>5.35</v>
      </c>
      <c r="G174" s="54">
        <v>4.99</v>
      </c>
      <c r="H174" s="54">
        <v>4.88</v>
      </c>
      <c r="I174" s="54">
        <v>4.7300000000000004</v>
      </c>
      <c r="J174" s="54">
        <v>4.8</v>
      </c>
      <c r="K174" s="54">
        <v>4.76</v>
      </c>
      <c r="L174" s="54">
        <v>4.76</v>
      </c>
      <c r="M174" s="54">
        <v>4.8600000000000003</v>
      </c>
      <c r="N174" s="54">
        <v>5.4</v>
      </c>
      <c r="O174" s="54">
        <v>6.15</v>
      </c>
      <c r="P174" s="54">
        <v>6</v>
      </c>
      <c r="Q174" s="54">
        <v>5.72</v>
      </c>
      <c r="R174" s="54">
        <v>5.62</v>
      </c>
      <c r="S174" s="54">
        <v>5.39</v>
      </c>
      <c r="T174" s="54">
        <v>5.19</v>
      </c>
      <c r="U174" s="54">
        <v>6.42</v>
      </c>
      <c r="V174" s="54">
        <v>7.15</v>
      </c>
      <c r="W174" s="54">
        <v>9.93</v>
      </c>
      <c r="X174" s="54">
        <v>9.3800000000000008</v>
      </c>
      <c r="Y174" s="54">
        <v>9.23</v>
      </c>
      <c r="Z174" s="54">
        <v>8.51</v>
      </c>
      <c r="AA174" s="54">
        <v>8.26</v>
      </c>
      <c r="AB174" s="54">
        <v>7.99</v>
      </c>
    </row>
    <row r="175" spans="2:28" ht="15.75" x14ac:dyDescent="0.3">
      <c r="B175" s="7" t="s">
        <v>239</v>
      </c>
      <c r="C175" s="7" t="s">
        <v>168</v>
      </c>
      <c r="D175" s="54">
        <v>1.85</v>
      </c>
      <c r="E175" s="54">
        <v>2.3199999999999998</v>
      </c>
      <c r="F175" s="54">
        <v>2.83</v>
      </c>
      <c r="G175" s="54">
        <v>4.3899999999999997</v>
      </c>
      <c r="H175" s="54">
        <v>6.58</v>
      </c>
      <c r="I175" s="54">
        <v>10.19</v>
      </c>
      <c r="J175" s="54">
        <v>10.57</v>
      </c>
      <c r="K175" s="54">
        <v>54.96</v>
      </c>
      <c r="L175" s="54">
        <v>59.44</v>
      </c>
      <c r="M175" s="54">
        <v>75.31</v>
      </c>
      <c r="N175" s="54">
        <v>85.3</v>
      </c>
      <c r="O175" s="54">
        <v>82.97</v>
      </c>
      <c r="P175" s="54">
        <v>124.27</v>
      </c>
      <c r="Q175" s="54">
        <v>225.29</v>
      </c>
      <c r="R175" s="54">
        <v>222.29</v>
      </c>
      <c r="S175" s="54">
        <v>306.26</v>
      </c>
      <c r="T175" s="54">
        <v>340.88</v>
      </c>
      <c r="U175" s="54">
        <v>344.73</v>
      </c>
      <c r="V175" s="54">
        <v>334.13</v>
      </c>
      <c r="W175" s="54">
        <v>348.19</v>
      </c>
      <c r="X175" s="54">
        <v>344.38</v>
      </c>
      <c r="Y175" s="54">
        <v>363.8</v>
      </c>
      <c r="Z175" s="54">
        <v>373.88</v>
      </c>
      <c r="AA175" s="54">
        <v>381.79</v>
      </c>
      <c r="AB175" s="54">
        <v>367.2</v>
      </c>
    </row>
    <row r="176" spans="2:28" ht="15.75" x14ac:dyDescent="0.3">
      <c r="B176" s="7" t="s">
        <v>239</v>
      </c>
      <c r="C176" s="7" t="s">
        <v>169</v>
      </c>
      <c r="D176" s="54">
        <v>44.3</v>
      </c>
      <c r="E176" s="54">
        <v>41.61</v>
      </c>
      <c r="F176" s="54">
        <v>38.89</v>
      </c>
      <c r="G176" s="54">
        <v>36.72</v>
      </c>
      <c r="H176" s="54">
        <v>35.630000000000003</v>
      </c>
      <c r="I176" s="54">
        <v>34.6</v>
      </c>
      <c r="J176" s="54">
        <v>36.950000000000003</v>
      </c>
      <c r="K176" s="54">
        <v>36.68</v>
      </c>
      <c r="L176" s="54">
        <v>37.72</v>
      </c>
      <c r="M176" s="54">
        <v>38.25</v>
      </c>
      <c r="N176" s="54">
        <v>41.22</v>
      </c>
      <c r="O176" s="54">
        <v>46.25</v>
      </c>
      <c r="P176" s="54">
        <v>46.8</v>
      </c>
      <c r="Q176" s="54">
        <v>44.19</v>
      </c>
      <c r="R176" s="54">
        <v>42.9</v>
      </c>
      <c r="S176" s="54">
        <v>41.72</v>
      </c>
      <c r="T176" s="54">
        <v>41.38</v>
      </c>
      <c r="U176" s="54">
        <v>50.08</v>
      </c>
      <c r="V176" s="54">
        <v>52.02</v>
      </c>
      <c r="W176" s="54">
        <v>73.87</v>
      </c>
      <c r="X176" s="54">
        <v>70.09</v>
      </c>
      <c r="Y176" s="54">
        <v>68.03</v>
      </c>
      <c r="Z176" s="54">
        <v>63.49</v>
      </c>
      <c r="AA176" s="54">
        <v>61.6</v>
      </c>
      <c r="AB176" s="54">
        <v>59.57</v>
      </c>
    </row>
    <row r="177" spans="2:28" ht="15.75" x14ac:dyDescent="0.3">
      <c r="B177" s="7" t="s">
        <v>239</v>
      </c>
      <c r="C177" s="7" t="s">
        <v>170</v>
      </c>
      <c r="D177" s="54">
        <v>7.31</v>
      </c>
      <c r="E177" s="54">
        <v>6.83</v>
      </c>
      <c r="F177" s="54">
        <v>6.38</v>
      </c>
      <c r="G177" s="54">
        <v>6.01</v>
      </c>
      <c r="H177" s="54">
        <v>6.95</v>
      </c>
      <c r="I177" s="54">
        <v>6.72</v>
      </c>
      <c r="J177" s="54">
        <v>6.5</v>
      </c>
      <c r="K177" s="54">
        <v>6.68</v>
      </c>
      <c r="L177" s="54">
        <v>6.7</v>
      </c>
      <c r="M177" s="54">
        <v>6.85</v>
      </c>
      <c r="N177" s="54">
        <v>8.18</v>
      </c>
      <c r="O177" s="54">
        <v>10.46</v>
      </c>
      <c r="P177" s="54">
        <v>12.81</v>
      </c>
      <c r="Q177" s="54">
        <v>12.05</v>
      </c>
      <c r="R177" s="54">
        <v>11.79</v>
      </c>
      <c r="S177" s="54">
        <v>11.42</v>
      </c>
      <c r="T177" s="54">
        <v>11.6</v>
      </c>
      <c r="U177" s="54">
        <v>11.59</v>
      </c>
      <c r="V177" s="54">
        <v>12.03</v>
      </c>
      <c r="W177" s="54">
        <v>23.43</v>
      </c>
      <c r="X177" s="54">
        <v>24.77</v>
      </c>
      <c r="Y177" s="54">
        <v>24.13</v>
      </c>
      <c r="Z177" s="54">
        <v>24.67</v>
      </c>
      <c r="AA177" s="54">
        <v>23.25</v>
      </c>
      <c r="AB177" s="54">
        <v>22.52</v>
      </c>
    </row>
    <row r="178" spans="2:28" ht="15.75" x14ac:dyDescent="0.3">
      <c r="B178" s="7" t="s">
        <v>239</v>
      </c>
      <c r="C178" s="7" t="s">
        <v>171</v>
      </c>
      <c r="D178" s="54">
        <v>25.74</v>
      </c>
      <c r="E178" s="54">
        <v>24.02</v>
      </c>
      <c r="F178" s="54">
        <v>22.51</v>
      </c>
      <c r="G178" s="54">
        <v>21.15</v>
      </c>
      <c r="H178" s="54">
        <v>23.9</v>
      </c>
      <c r="I178" s="54">
        <v>23.08</v>
      </c>
      <c r="J178" s="54">
        <v>22.36</v>
      </c>
      <c r="K178" s="54">
        <v>22.86</v>
      </c>
      <c r="L178" s="54">
        <v>23.05</v>
      </c>
      <c r="M178" s="54">
        <v>22.33</v>
      </c>
      <c r="N178" s="54">
        <v>25.97</v>
      </c>
      <c r="O178" s="54">
        <v>33.880000000000003</v>
      </c>
      <c r="P178" s="54">
        <v>41.44</v>
      </c>
      <c r="Q178" s="54">
        <v>39.24</v>
      </c>
      <c r="R178" s="54">
        <v>36.6</v>
      </c>
      <c r="S178" s="54">
        <v>35.15</v>
      </c>
      <c r="T178" s="54">
        <v>34.520000000000003</v>
      </c>
      <c r="U178" s="54">
        <v>33.65</v>
      </c>
      <c r="V178" s="54">
        <v>35.979999999999997</v>
      </c>
      <c r="W178" s="54">
        <v>68.19</v>
      </c>
      <c r="X178" s="54">
        <v>71.42</v>
      </c>
      <c r="Y178" s="54">
        <v>68.34</v>
      </c>
      <c r="Z178" s="54">
        <v>69.42</v>
      </c>
      <c r="AA178" s="54">
        <v>66.41</v>
      </c>
      <c r="AB178" s="54">
        <v>63.96</v>
      </c>
    </row>
    <row r="179" spans="2:28" ht="15.75" x14ac:dyDescent="0.3">
      <c r="B179" s="7" t="s">
        <v>239</v>
      </c>
      <c r="C179" s="7" t="s">
        <v>172</v>
      </c>
      <c r="D179" s="54">
        <v>7.75</v>
      </c>
      <c r="E179" s="54">
        <v>8.2799999999999994</v>
      </c>
      <c r="F179" s="54">
        <v>8.69</v>
      </c>
      <c r="G179" s="54">
        <v>8.33</v>
      </c>
      <c r="H179" s="54">
        <v>21.83</v>
      </c>
      <c r="I179" s="54">
        <v>23.98</v>
      </c>
      <c r="J179" s="54">
        <v>38.61</v>
      </c>
      <c r="K179" s="54">
        <v>36.49</v>
      </c>
      <c r="L179" s="54">
        <v>38.950000000000003</v>
      </c>
      <c r="M179" s="54">
        <v>39.01</v>
      </c>
      <c r="N179" s="54">
        <v>78.17</v>
      </c>
      <c r="O179" s="54">
        <v>102.92</v>
      </c>
      <c r="P179" s="54">
        <v>104.43</v>
      </c>
      <c r="Q179" s="54">
        <v>103.99</v>
      </c>
      <c r="R179" s="54">
        <v>97.42</v>
      </c>
      <c r="S179" s="54">
        <v>104.5</v>
      </c>
      <c r="T179" s="54">
        <v>98.02</v>
      </c>
      <c r="U179" s="54">
        <v>104.06</v>
      </c>
      <c r="V179" s="54">
        <v>168.68</v>
      </c>
      <c r="W179" s="54">
        <v>196.84</v>
      </c>
      <c r="X179" s="54">
        <v>186.68</v>
      </c>
      <c r="Y179" s="54">
        <v>178.65</v>
      </c>
      <c r="Z179" s="54">
        <v>166.88</v>
      </c>
      <c r="AA179" s="54">
        <v>194.76</v>
      </c>
      <c r="AB179" s="54">
        <v>188.09</v>
      </c>
    </row>
    <row r="180" spans="2:28" ht="15.75" x14ac:dyDescent="0.3">
      <c r="B180" s="7" t="s">
        <v>239</v>
      </c>
      <c r="C180" s="7" t="s">
        <v>173</v>
      </c>
      <c r="D180" s="54">
        <v>7.8</v>
      </c>
      <c r="E180" s="54">
        <v>7.34</v>
      </c>
      <c r="F180" s="54">
        <v>6.86</v>
      </c>
      <c r="G180" s="54">
        <v>6.45</v>
      </c>
      <c r="H180" s="54">
        <v>7.54</v>
      </c>
      <c r="I180" s="54">
        <v>7.29</v>
      </c>
      <c r="J180" s="54">
        <v>7.12</v>
      </c>
      <c r="K180" s="54">
        <v>7.65</v>
      </c>
      <c r="L180" s="54">
        <v>8.1199999999999992</v>
      </c>
      <c r="M180" s="54">
        <v>8.36</v>
      </c>
      <c r="N180" s="54">
        <v>9.73</v>
      </c>
      <c r="O180" s="54">
        <v>12.33</v>
      </c>
      <c r="P180" s="54">
        <v>15.72</v>
      </c>
      <c r="Q180" s="54">
        <v>15.23</v>
      </c>
      <c r="R180" s="54">
        <v>14.78</v>
      </c>
      <c r="S180" s="54">
        <v>14.51</v>
      </c>
      <c r="T180" s="54">
        <v>15.05</v>
      </c>
      <c r="U180" s="54">
        <v>14.15</v>
      </c>
      <c r="V180" s="54">
        <v>15.05</v>
      </c>
      <c r="W180" s="54">
        <v>30.36</v>
      </c>
      <c r="X180" s="54">
        <v>31.32</v>
      </c>
      <c r="Y180" s="54">
        <v>30.6</v>
      </c>
      <c r="Z180" s="54">
        <v>32.159999999999997</v>
      </c>
      <c r="AA180" s="54">
        <v>30.76</v>
      </c>
      <c r="AB180" s="54">
        <v>29.82</v>
      </c>
    </row>
    <row r="181" spans="2:28" ht="15.75" x14ac:dyDescent="0.3">
      <c r="B181" s="7" t="s">
        <v>239</v>
      </c>
      <c r="C181" s="7" t="s">
        <v>174</v>
      </c>
      <c r="D181" s="54">
        <v>2.11</v>
      </c>
      <c r="E181" s="54">
        <v>2.02</v>
      </c>
      <c r="F181" s="54">
        <v>1.89</v>
      </c>
      <c r="G181" s="54">
        <v>1.76</v>
      </c>
      <c r="H181" s="54">
        <v>1.8</v>
      </c>
      <c r="I181" s="54">
        <v>1.75</v>
      </c>
      <c r="J181" s="54">
        <v>1.99</v>
      </c>
      <c r="K181" s="54">
        <v>2.0299999999999998</v>
      </c>
      <c r="L181" s="54">
        <v>2.23</v>
      </c>
      <c r="M181" s="54">
        <v>2.35</v>
      </c>
      <c r="N181" s="54">
        <v>2.83</v>
      </c>
      <c r="O181" s="54">
        <v>3.01</v>
      </c>
      <c r="P181" s="54">
        <v>3.15</v>
      </c>
      <c r="Q181" s="54">
        <v>3.2</v>
      </c>
      <c r="R181" s="54">
        <v>3.37</v>
      </c>
      <c r="S181" s="54">
        <v>3.52</v>
      </c>
      <c r="T181" s="54">
        <v>3.7</v>
      </c>
      <c r="U181" s="54">
        <v>4.28</v>
      </c>
      <c r="V181" s="54">
        <v>4.82</v>
      </c>
      <c r="W181" s="54">
        <v>6.28</v>
      </c>
      <c r="X181" s="54">
        <v>5.99</v>
      </c>
      <c r="Y181" s="54">
        <v>5.73</v>
      </c>
      <c r="Z181" s="54">
        <v>5.58</v>
      </c>
      <c r="AA181" s="54">
        <v>5.55</v>
      </c>
      <c r="AB181" s="54">
        <v>5.32</v>
      </c>
    </row>
    <row r="182" spans="2:28" ht="15.75" x14ac:dyDescent="0.3">
      <c r="B182" s="7" t="s">
        <v>239</v>
      </c>
      <c r="C182" s="7" t="s">
        <v>175</v>
      </c>
      <c r="D182" s="54">
        <v>2.4300000000000002</v>
      </c>
      <c r="E182" s="54">
        <v>2.2999999999999998</v>
      </c>
      <c r="F182" s="54">
        <v>2.2799999999999998</v>
      </c>
      <c r="G182" s="54">
        <v>2.12</v>
      </c>
      <c r="H182" s="54">
        <v>2</v>
      </c>
      <c r="I182" s="54">
        <v>1.92</v>
      </c>
      <c r="J182" s="54">
        <v>2.5099999999999998</v>
      </c>
      <c r="K182" s="54">
        <v>2.62</v>
      </c>
      <c r="L182" s="54">
        <v>2.5</v>
      </c>
      <c r="M182" s="54">
        <v>2.78</v>
      </c>
      <c r="N182" s="54">
        <v>4.43</v>
      </c>
      <c r="O182" s="54">
        <v>4.84</v>
      </c>
      <c r="P182" s="54">
        <v>5.1100000000000003</v>
      </c>
      <c r="Q182" s="54">
        <v>4.97</v>
      </c>
      <c r="R182" s="54">
        <v>4.99</v>
      </c>
      <c r="S182" s="54">
        <v>5.14</v>
      </c>
      <c r="T182" s="54">
        <v>4.6900000000000004</v>
      </c>
      <c r="U182" s="54">
        <v>5.31</v>
      </c>
      <c r="V182" s="54">
        <v>5.82</v>
      </c>
      <c r="W182" s="54">
        <v>7.91</v>
      </c>
      <c r="X182" s="54">
        <v>7.44</v>
      </c>
      <c r="Y182" s="54">
        <v>7.44</v>
      </c>
      <c r="Z182" s="54">
        <v>6.95</v>
      </c>
      <c r="AA182" s="54">
        <v>6.74</v>
      </c>
      <c r="AB182" s="54">
        <v>7.5</v>
      </c>
    </row>
    <row r="183" spans="2:28" ht="15.75" x14ac:dyDescent="0.3">
      <c r="B183" s="7" t="s">
        <v>239</v>
      </c>
      <c r="C183" s="7" t="s">
        <v>176</v>
      </c>
      <c r="D183" s="54">
        <v>0.42</v>
      </c>
      <c r="E183" s="54">
        <v>0.4</v>
      </c>
      <c r="F183" s="54">
        <v>0.37</v>
      </c>
      <c r="G183" s="54">
        <v>0.36</v>
      </c>
      <c r="H183" s="54">
        <v>0.36</v>
      </c>
      <c r="I183" s="54">
        <v>0.34</v>
      </c>
      <c r="J183" s="54">
        <v>0.65</v>
      </c>
      <c r="K183" s="54">
        <v>0.63</v>
      </c>
      <c r="L183" s="54">
        <v>0.6</v>
      </c>
      <c r="M183" s="54">
        <v>0.63</v>
      </c>
      <c r="N183" s="54">
        <v>0.69</v>
      </c>
      <c r="O183" s="54">
        <v>0.91</v>
      </c>
      <c r="P183" s="54">
        <v>0.9</v>
      </c>
      <c r="Q183" s="54">
        <v>1.2</v>
      </c>
      <c r="R183" s="54">
        <v>1.53</v>
      </c>
      <c r="S183" s="54">
        <v>1.5</v>
      </c>
      <c r="T183" s="54">
        <v>1.39</v>
      </c>
      <c r="U183" s="54">
        <v>1.49</v>
      </c>
      <c r="V183" s="54">
        <v>1.67</v>
      </c>
      <c r="W183" s="54">
        <v>2.57</v>
      </c>
      <c r="X183" s="54">
        <v>2.93</v>
      </c>
      <c r="Y183" s="54">
        <v>2.99</v>
      </c>
      <c r="Z183" s="54">
        <v>3.31</v>
      </c>
      <c r="AA183" s="54">
        <v>3.07</v>
      </c>
      <c r="AB183" s="54">
        <v>2.82</v>
      </c>
    </row>
    <row r="184" spans="2:28" ht="15.75" x14ac:dyDescent="0.3">
      <c r="B184" s="7" t="s">
        <v>240</v>
      </c>
      <c r="C184" s="7" t="s">
        <v>153</v>
      </c>
      <c r="D184" s="54">
        <v>8.3800000000000008</v>
      </c>
      <c r="E184" s="54">
        <v>12.03</v>
      </c>
      <c r="F184" s="54">
        <v>16.59</v>
      </c>
      <c r="G184" s="54">
        <v>17.13</v>
      </c>
      <c r="H184" s="54">
        <v>41.29</v>
      </c>
      <c r="I184" s="54">
        <v>40.78</v>
      </c>
      <c r="J184" s="54">
        <v>53.49</v>
      </c>
      <c r="K184" s="54">
        <v>59.62</v>
      </c>
      <c r="L184" s="54">
        <v>98.71</v>
      </c>
      <c r="M184" s="54">
        <v>100.18</v>
      </c>
      <c r="N184" s="54">
        <v>123.42</v>
      </c>
      <c r="O184" s="54">
        <v>131.38</v>
      </c>
      <c r="P184" s="54">
        <v>122.13</v>
      </c>
      <c r="Q184" s="54">
        <v>121.72</v>
      </c>
      <c r="R184" s="54">
        <v>124.29</v>
      </c>
      <c r="S184" s="54">
        <v>141.13</v>
      </c>
      <c r="T184" s="54">
        <v>151.81</v>
      </c>
      <c r="U184" s="54">
        <v>169.88</v>
      </c>
      <c r="V184" s="54">
        <v>171.76</v>
      </c>
      <c r="W184" s="54">
        <v>205.33</v>
      </c>
      <c r="X184" s="54">
        <v>196.18</v>
      </c>
      <c r="Y184" s="54">
        <v>184.05</v>
      </c>
      <c r="Z184" s="54">
        <v>223.47</v>
      </c>
      <c r="AA184" s="54">
        <v>223.38</v>
      </c>
      <c r="AB184" s="54">
        <v>235.18</v>
      </c>
    </row>
    <row r="185" spans="2:28" ht="15.75" x14ac:dyDescent="0.3">
      <c r="B185" s="7" t="s">
        <v>240</v>
      </c>
      <c r="C185" s="7" t="s">
        <v>154</v>
      </c>
      <c r="D185" s="54">
        <v>4.42</v>
      </c>
      <c r="E185" s="54">
        <v>4.51</v>
      </c>
      <c r="F185" s="54">
        <v>5.46</v>
      </c>
      <c r="G185" s="54">
        <v>5.55</v>
      </c>
      <c r="H185" s="54">
        <v>6.23</v>
      </c>
      <c r="I185" s="54">
        <v>6.92</v>
      </c>
      <c r="J185" s="54">
        <v>7.98</v>
      </c>
      <c r="K185" s="54">
        <v>10.14</v>
      </c>
      <c r="L185" s="54">
        <v>13.73</v>
      </c>
      <c r="M185" s="54">
        <v>16.39</v>
      </c>
      <c r="N185" s="54">
        <v>18.95</v>
      </c>
      <c r="O185" s="54">
        <v>21</v>
      </c>
      <c r="P185" s="54">
        <v>20.72</v>
      </c>
      <c r="Q185" s="54">
        <v>20.16</v>
      </c>
      <c r="R185" s="54">
        <v>21.24</v>
      </c>
      <c r="S185" s="54">
        <v>21.83</v>
      </c>
      <c r="T185" s="54">
        <v>23.33</v>
      </c>
      <c r="U185" s="54">
        <v>24.72</v>
      </c>
      <c r="V185" s="54">
        <v>27.75</v>
      </c>
      <c r="W185" s="54">
        <v>38.78</v>
      </c>
      <c r="X185" s="54">
        <v>39.93</v>
      </c>
      <c r="Y185" s="54">
        <v>38.799999999999997</v>
      </c>
      <c r="Z185" s="54">
        <v>39.22</v>
      </c>
      <c r="AA185" s="54">
        <v>37.61</v>
      </c>
      <c r="AB185" s="54">
        <v>37.31</v>
      </c>
    </row>
    <row r="186" spans="2:28" ht="15.75" x14ac:dyDescent="0.3">
      <c r="B186" s="7" t="s">
        <v>240</v>
      </c>
      <c r="C186" s="7" t="s">
        <v>155</v>
      </c>
      <c r="D186" s="54">
        <v>20.73</v>
      </c>
      <c r="E186" s="54">
        <v>20.94</v>
      </c>
      <c r="F186" s="54">
        <v>21.03</v>
      </c>
      <c r="G186" s="54">
        <v>21.8</v>
      </c>
      <c r="H186" s="54">
        <v>22.94</v>
      </c>
      <c r="I186" s="54">
        <v>23.64</v>
      </c>
      <c r="J186" s="54">
        <v>24.57</v>
      </c>
      <c r="K186" s="54">
        <v>23.89</v>
      </c>
      <c r="L186" s="54">
        <v>25.36</v>
      </c>
      <c r="M186" s="54">
        <v>30.48</v>
      </c>
      <c r="N186" s="54">
        <v>42.23</v>
      </c>
      <c r="O186" s="54">
        <v>50.18</v>
      </c>
      <c r="P186" s="54">
        <v>47.29</v>
      </c>
      <c r="Q186" s="54">
        <v>49.22</v>
      </c>
      <c r="R186" s="54">
        <v>45.17</v>
      </c>
      <c r="S186" s="54">
        <v>43.84</v>
      </c>
      <c r="T186" s="54">
        <v>46.54</v>
      </c>
      <c r="U186" s="54">
        <v>45.16</v>
      </c>
      <c r="V186" s="54">
        <v>45.48</v>
      </c>
      <c r="W186" s="54">
        <v>101.41</v>
      </c>
      <c r="X186" s="54">
        <v>99.55</v>
      </c>
      <c r="Y186" s="54">
        <v>96.46</v>
      </c>
      <c r="Z186" s="54">
        <v>112.95</v>
      </c>
      <c r="AA186" s="54">
        <v>106</v>
      </c>
      <c r="AB186" s="54">
        <v>107.28</v>
      </c>
    </row>
    <row r="187" spans="2:28" ht="15.75" x14ac:dyDescent="0.3">
      <c r="B187" s="7" t="s">
        <v>240</v>
      </c>
      <c r="C187" s="7" t="s">
        <v>156</v>
      </c>
      <c r="D187" s="54">
        <v>8.2799999999999994</v>
      </c>
      <c r="E187" s="54">
        <v>12.4</v>
      </c>
      <c r="F187" s="54">
        <v>17.66</v>
      </c>
      <c r="G187" s="54">
        <v>18.71</v>
      </c>
      <c r="H187" s="54">
        <v>36.590000000000003</v>
      </c>
      <c r="I187" s="54">
        <v>36.299999999999997</v>
      </c>
      <c r="J187" s="54">
        <v>43.74</v>
      </c>
      <c r="K187" s="54">
        <v>44.96</v>
      </c>
      <c r="L187" s="54">
        <v>72.28</v>
      </c>
      <c r="M187" s="54">
        <v>79.569999999999993</v>
      </c>
      <c r="N187" s="54">
        <v>103.71</v>
      </c>
      <c r="O187" s="54">
        <v>110.6</v>
      </c>
      <c r="P187" s="54">
        <v>101.09</v>
      </c>
      <c r="Q187" s="54">
        <v>97.12</v>
      </c>
      <c r="R187" s="54">
        <v>97.82</v>
      </c>
      <c r="S187" s="54">
        <v>99.12</v>
      </c>
      <c r="T187" s="54">
        <v>113.75</v>
      </c>
      <c r="U187" s="54">
        <v>131.47</v>
      </c>
      <c r="V187" s="54">
        <v>132.25</v>
      </c>
      <c r="W187" s="54">
        <v>165.24</v>
      </c>
      <c r="X187" s="54">
        <v>160.51</v>
      </c>
      <c r="Y187" s="54">
        <v>145.30000000000001</v>
      </c>
      <c r="Z187" s="54">
        <v>173.78</v>
      </c>
      <c r="AA187" s="54">
        <v>175.63</v>
      </c>
      <c r="AB187" s="54">
        <v>184.62</v>
      </c>
    </row>
    <row r="188" spans="2:28" ht="15.75" x14ac:dyDescent="0.3">
      <c r="B188" s="7" t="s">
        <v>240</v>
      </c>
      <c r="C188" s="7" t="s">
        <v>157</v>
      </c>
      <c r="D188" s="54">
        <v>3</v>
      </c>
      <c r="E188" s="54">
        <v>3.61</v>
      </c>
      <c r="F188" s="54">
        <v>4.05</v>
      </c>
      <c r="G188" s="54">
        <v>3.88</v>
      </c>
      <c r="H188" s="54">
        <v>4.49</v>
      </c>
      <c r="I188" s="54">
        <v>4.74</v>
      </c>
      <c r="J188" s="54">
        <v>15.06</v>
      </c>
      <c r="K188" s="54">
        <v>16.91</v>
      </c>
      <c r="L188" s="54">
        <v>32.78</v>
      </c>
      <c r="M188" s="54">
        <v>37.04</v>
      </c>
      <c r="N188" s="54">
        <v>33.229999999999997</v>
      </c>
      <c r="O188" s="54">
        <v>31.34</v>
      </c>
      <c r="P188" s="54">
        <v>33.590000000000003</v>
      </c>
      <c r="Q188" s="54">
        <v>43.35</v>
      </c>
      <c r="R188" s="54">
        <v>42.7</v>
      </c>
      <c r="S188" s="54">
        <v>47.71</v>
      </c>
      <c r="T188" s="54">
        <v>74.48</v>
      </c>
      <c r="U188" s="54">
        <v>91.96</v>
      </c>
      <c r="V188" s="54">
        <v>100.29</v>
      </c>
      <c r="W188" s="54">
        <v>107.91</v>
      </c>
      <c r="X188" s="54">
        <v>105.44</v>
      </c>
      <c r="Y188" s="54">
        <v>96.87</v>
      </c>
      <c r="Z188" s="54">
        <v>95.14</v>
      </c>
      <c r="AA188" s="54">
        <v>111.39</v>
      </c>
      <c r="AB188" s="54">
        <v>116.04</v>
      </c>
    </row>
    <row r="189" spans="2:28" ht="15.75" x14ac:dyDescent="0.3">
      <c r="B189" s="7" t="s">
        <v>240</v>
      </c>
      <c r="C189" s="7" t="s">
        <v>158</v>
      </c>
      <c r="D189" s="54">
        <v>3.16</v>
      </c>
      <c r="E189" s="54">
        <v>3.03</v>
      </c>
      <c r="F189" s="54">
        <v>2.86</v>
      </c>
      <c r="G189" s="54">
        <v>2.99</v>
      </c>
      <c r="H189" s="54">
        <v>3.24</v>
      </c>
      <c r="I189" s="54">
        <v>3.65</v>
      </c>
      <c r="J189" s="54">
        <v>4.2300000000000004</v>
      </c>
      <c r="K189" s="54">
        <v>4.1399999999999997</v>
      </c>
      <c r="L189" s="54">
        <v>4.8899999999999997</v>
      </c>
      <c r="M189" s="54">
        <v>5.55</v>
      </c>
      <c r="N189" s="54">
        <v>5.35</v>
      </c>
      <c r="O189" s="54">
        <v>7.16</v>
      </c>
      <c r="P189" s="54">
        <v>7.53</v>
      </c>
      <c r="Q189" s="54">
        <v>8.08</v>
      </c>
      <c r="R189" s="54">
        <v>7.61</v>
      </c>
      <c r="S189" s="54">
        <v>7.46</v>
      </c>
      <c r="T189" s="54">
        <v>7.61</v>
      </c>
      <c r="U189" s="54">
        <v>6.75</v>
      </c>
      <c r="V189" s="54">
        <v>7.34</v>
      </c>
      <c r="W189" s="54">
        <v>15.79</v>
      </c>
      <c r="X189" s="54">
        <v>15.68</v>
      </c>
      <c r="Y189" s="54">
        <v>15.74</v>
      </c>
      <c r="Z189" s="54">
        <v>16.149999999999999</v>
      </c>
      <c r="AA189" s="54">
        <v>15.68</v>
      </c>
      <c r="AB189" s="54">
        <v>14.82</v>
      </c>
    </row>
    <row r="190" spans="2:28" ht="15.75" x14ac:dyDescent="0.3">
      <c r="B190" s="7" t="s">
        <v>240</v>
      </c>
      <c r="C190" s="7" t="s">
        <v>159</v>
      </c>
      <c r="D190" s="54">
        <v>20.58</v>
      </c>
      <c r="E190" s="54">
        <v>25.6</v>
      </c>
      <c r="F190" s="54">
        <v>26.08</v>
      </c>
      <c r="G190" s="54">
        <v>25.47</v>
      </c>
      <c r="H190" s="54">
        <v>26.95</v>
      </c>
      <c r="I190" s="54">
        <v>26.41</v>
      </c>
      <c r="J190" s="54">
        <v>77.680000000000007</v>
      </c>
      <c r="K190" s="54">
        <v>81.27</v>
      </c>
      <c r="L190" s="54">
        <v>120.87</v>
      </c>
      <c r="M190" s="54">
        <v>149.65</v>
      </c>
      <c r="N190" s="54">
        <v>138.59</v>
      </c>
      <c r="O190" s="54">
        <v>133.44999999999999</v>
      </c>
      <c r="P190" s="54">
        <v>142.80000000000001</v>
      </c>
      <c r="Q190" s="54">
        <v>182.52</v>
      </c>
      <c r="R190" s="54">
        <v>174.48</v>
      </c>
      <c r="S190" s="54">
        <v>199.77</v>
      </c>
      <c r="T190" s="54">
        <v>276.94</v>
      </c>
      <c r="U190" s="54">
        <v>336.69</v>
      </c>
      <c r="V190" s="54">
        <v>362.87</v>
      </c>
      <c r="W190" s="54">
        <v>414.28</v>
      </c>
      <c r="X190" s="54">
        <v>391.49</v>
      </c>
      <c r="Y190" s="54">
        <v>357.31</v>
      </c>
      <c r="Z190" s="54">
        <v>355.18</v>
      </c>
      <c r="AA190" s="54">
        <v>380</v>
      </c>
      <c r="AB190" s="54">
        <v>421.47</v>
      </c>
    </row>
    <row r="191" spans="2:28" ht="15.75" x14ac:dyDescent="0.3">
      <c r="B191" s="7" t="s">
        <v>240</v>
      </c>
      <c r="C191" s="7" t="s">
        <v>160</v>
      </c>
      <c r="D191" s="54">
        <v>3.73</v>
      </c>
      <c r="E191" s="54">
        <v>4.63</v>
      </c>
      <c r="F191" s="54">
        <v>5.32</v>
      </c>
      <c r="G191" s="54">
        <v>5.46</v>
      </c>
      <c r="H191" s="54">
        <v>11.97</v>
      </c>
      <c r="I191" s="54">
        <v>14.97</v>
      </c>
      <c r="J191" s="54">
        <v>22.88</v>
      </c>
      <c r="K191" s="54">
        <v>38.130000000000003</v>
      </c>
      <c r="L191" s="54">
        <v>59.59</v>
      </c>
      <c r="M191" s="54">
        <v>59.23</v>
      </c>
      <c r="N191" s="54">
        <v>54.01</v>
      </c>
      <c r="O191" s="54">
        <v>49.9</v>
      </c>
      <c r="P191" s="54">
        <v>48.13</v>
      </c>
      <c r="Q191" s="54">
        <v>58.24</v>
      </c>
      <c r="R191" s="54">
        <v>59.7</v>
      </c>
      <c r="S191" s="54">
        <v>104.94</v>
      </c>
      <c r="T191" s="54">
        <v>97.75</v>
      </c>
      <c r="U191" s="54">
        <v>90.33</v>
      </c>
      <c r="V191" s="54">
        <v>110.12</v>
      </c>
      <c r="W191" s="54">
        <v>113.01</v>
      </c>
      <c r="X191" s="54">
        <v>108.12</v>
      </c>
      <c r="Y191" s="54">
        <v>134.53</v>
      </c>
      <c r="Z191" s="54">
        <v>136.26</v>
      </c>
      <c r="AA191" s="54">
        <v>154.79</v>
      </c>
      <c r="AB191" s="54">
        <v>160.4</v>
      </c>
    </row>
    <row r="192" spans="2:28" ht="15.75" x14ac:dyDescent="0.3">
      <c r="B192" s="7" t="s">
        <v>240</v>
      </c>
      <c r="C192" s="7" t="s">
        <v>161</v>
      </c>
      <c r="D192" s="54">
        <v>3.12</v>
      </c>
      <c r="E192" s="54">
        <v>4.53</v>
      </c>
      <c r="F192" s="54">
        <v>23.06</v>
      </c>
      <c r="G192" s="54">
        <v>32.950000000000003</v>
      </c>
      <c r="H192" s="54">
        <v>44.65</v>
      </c>
      <c r="I192" s="54">
        <v>83.39</v>
      </c>
      <c r="J192" s="54">
        <v>92.42</v>
      </c>
      <c r="K192" s="54">
        <v>124.53</v>
      </c>
      <c r="L192" s="54">
        <v>179.28</v>
      </c>
      <c r="M192" s="54">
        <v>228.42</v>
      </c>
      <c r="N192" s="54">
        <v>216.38</v>
      </c>
      <c r="O192" s="54">
        <v>207.49</v>
      </c>
      <c r="P192" s="54">
        <v>274.83</v>
      </c>
      <c r="Q192" s="54">
        <v>268.01</v>
      </c>
      <c r="R192" s="54">
        <v>253.66</v>
      </c>
      <c r="S192" s="54">
        <v>291.92</v>
      </c>
      <c r="T192" s="54">
        <v>328.5</v>
      </c>
      <c r="U192" s="54">
        <v>359.95</v>
      </c>
      <c r="V192" s="54">
        <v>364.49</v>
      </c>
      <c r="W192" s="54">
        <v>402.25</v>
      </c>
      <c r="X192" s="54">
        <v>429.36</v>
      </c>
      <c r="Y192" s="54">
        <v>403.22</v>
      </c>
      <c r="Z192" s="54">
        <v>365.52</v>
      </c>
      <c r="AA192" s="54">
        <v>380.72</v>
      </c>
      <c r="AB192" s="54">
        <v>397.41</v>
      </c>
    </row>
    <row r="193" spans="2:28" ht="15.75" x14ac:dyDescent="0.3">
      <c r="B193" s="7" t="s">
        <v>240</v>
      </c>
      <c r="C193" s="7" t="s">
        <v>162</v>
      </c>
      <c r="D193" s="54">
        <v>6.15</v>
      </c>
      <c r="E193" s="54">
        <v>5.94</v>
      </c>
      <c r="F193" s="54">
        <v>5.81</v>
      </c>
      <c r="G193" s="54">
        <v>5.94</v>
      </c>
      <c r="H193" s="54">
        <v>6.15</v>
      </c>
      <c r="I193" s="54">
        <v>6.55</v>
      </c>
      <c r="J193" s="54">
        <v>7.22</v>
      </c>
      <c r="K193" s="54">
        <v>7.07</v>
      </c>
      <c r="L193" s="54">
        <v>8.0500000000000007</v>
      </c>
      <c r="M193" s="54">
        <v>9.16</v>
      </c>
      <c r="N193" s="54">
        <v>10.54</v>
      </c>
      <c r="O193" s="54">
        <v>13.81</v>
      </c>
      <c r="P193" s="54">
        <v>13.34</v>
      </c>
      <c r="Q193" s="54">
        <v>13.74</v>
      </c>
      <c r="R193" s="54">
        <v>12.69</v>
      </c>
      <c r="S193" s="54">
        <v>11.95</v>
      </c>
      <c r="T193" s="54">
        <v>12.38</v>
      </c>
      <c r="U193" s="54">
        <v>12.66</v>
      </c>
      <c r="V193" s="54">
        <v>13.4</v>
      </c>
      <c r="W193" s="54">
        <v>28.62</v>
      </c>
      <c r="X193" s="54">
        <v>28.54</v>
      </c>
      <c r="Y193" s="54">
        <v>28.1</v>
      </c>
      <c r="Z193" s="54">
        <v>28.95</v>
      </c>
      <c r="AA193" s="54">
        <v>27.37</v>
      </c>
      <c r="AB193" s="54">
        <v>26.39</v>
      </c>
    </row>
    <row r="194" spans="2:28" ht="15.75" x14ac:dyDescent="0.3">
      <c r="B194" s="7" t="s">
        <v>240</v>
      </c>
      <c r="C194" s="7" t="s">
        <v>163</v>
      </c>
      <c r="D194" s="54">
        <v>10.6</v>
      </c>
      <c r="E194" s="54">
        <v>15.85</v>
      </c>
      <c r="F194" s="54">
        <v>61.68</v>
      </c>
      <c r="G194" s="54">
        <v>80.73</v>
      </c>
      <c r="H194" s="54">
        <v>117.32</v>
      </c>
      <c r="I194" s="54">
        <v>178.07</v>
      </c>
      <c r="J194" s="54">
        <v>193.95</v>
      </c>
      <c r="K194" s="54">
        <v>259.88</v>
      </c>
      <c r="L194" s="54">
        <v>363.28</v>
      </c>
      <c r="M194" s="54">
        <v>477.15</v>
      </c>
      <c r="N194" s="54">
        <v>462.85</v>
      </c>
      <c r="O194" s="54">
        <v>454.45</v>
      </c>
      <c r="P194" s="54">
        <v>569.88</v>
      </c>
      <c r="Q194" s="54">
        <v>540.20000000000005</v>
      </c>
      <c r="R194" s="54">
        <v>522.96</v>
      </c>
      <c r="S194" s="54">
        <v>674.27</v>
      </c>
      <c r="T194" s="54">
        <v>740.18</v>
      </c>
      <c r="U194" s="54">
        <v>768.39</v>
      </c>
      <c r="V194" s="54">
        <v>766.44</v>
      </c>
      <c r="W194" s="54">
        <v>863.71</v>
      </c>
      <c r="X194" s="54">
        <v>920.83</v>
      </c>
      <c r="Y194" s="54">
        <v>837.5</v>
      </c>
      <c r="Z194" s="54">
        <v>769.23</v>
      </c>
      <c r="AA194" s="54">
        <v>780.56</v>
      </c>
      <c r="AB194" s="54">
        <v>830.09</v>
      </c>
    </row>
    <row r="195" spans="2:28" ht="15.75" x14ac:dyDescent="0.3">
      <c r="B195" s="7" t="s">
        <v>240</v>
      </c>
      <c r="C195" s="7" t="s">
        <v>164</v>
      </c>
      <c r="D195" s="54">
        <v>8.7799999999999994</v>
      </c>
      <c r="E195" s="54">
        <v>10.61</v>
      </c>
      <c r="F195" s="54">
        <v>11.88</v>
      </c>
      <c r="G195" s="54">
        <v>11.69</v>
      </c>
      <c r="H195" s="54">
        <v>27.13</v>
      </c>
      <c r="I195" s="54">
        <v>34.19</v>
      </c>
      <c r="J195" s="54">
        <v>51.99</v>
      </c>
      <c r="K195" s="54">
        <v>89.52</v>
      </c>
      <c r="L195" s="54">
        <v>140.62</v>
      </c>
      <c r="M195" s="54">
        <v>138.94</v>
      </c>
      <c r="N195" s="54">
        <v>127.19</v>
      </c>
      <c r="O195" s="54">
        <v>117.3</v>
      </c>
      <c r="P195" s="54">
        <v>111.77</v>
      </c>
      <c r="Q195" s="54">
        <v>134.74</v>
      </c>
      <c r="R195" s="54">
        <v>135.27000000000001</v>
      </c>
      <c r="S195" s="54">
        <v>240.25</v>
      </c>
      <c r="T195" s="54">
        <v>226.54</v>
      </c>
      <c r="U195" s="54">
        <v>208.56</v>
      </c>
      <c r="V195" s="54">
        <v>250.24</v>
      </c>
      <c r="W195" s="54">
        <v>256.23</v>
      </c>
      <c r="X195" s="54">
        <v>244.83</v>
      </c>
      <c r="Y195" s="54">
        <v>313.02999999999997</v>
      </c>
      <c r="Z195" s="54">
        <v>316.06</v>
      </c>
      <c r="AA195" s="54">
        <v>357.37</v>
      </c>
      <c r="AB195" s="54">
        <v>369.36</v>
      </c>
    </row>
    <row r="196" spans="2:28" ht="15.75" x14ac:dyDescent="0.3">
      <c r="B196" s="7" t="s">
        <v>240</v>
      </c>
      <c r="C196" s="7" t="s">
        <v>165</v>
      </c>
      <c r="D196" s="54">
        <v>35.729999999999997</v>
      </c>
      <c r="E196" s="54">
        <v>45.31</v>
      </c>
      <c r="F196" s="54">
        <v>62.42</v>
      </c>
      <c r="G196" s="54">
        <v>65.44</v>
      </c>
      <c r="H196" s="54">
        <v>106.89</v>
      </c>
      <c r="I196" s="54">
        <v>128.11000000000001</v>
      </c>
      <c r="J196" s="54">
        <v>177.63</v>
      </c>
      <c r="K196" s="54">
        <v>259.05</v>
      </c>
      <c r="L196" s="54">
        <v>421.2</v>
      </c>
      <c r="M196" s="54">
        <v>427.17</v>
      </c>
      <c r="N196" s="54">
        <v>429.84</v>
      </c>
      <c r="O196" s="54">
        <v>418.54</v>
      </c>
      <c r="P196" s="54">
        <v>398.91</v>
      </c>
      <c r="Q196" s="54">
        <v>428.51</v>
      </c>
      <c r="R196" s="54">
        <v>439.94</v>
      </c>
      <c r="S196" s="54">
        <v>601.70000000000005</v>
      </c>
      <c r="T196" s="54">
        <v>598.98</v>
      </c>
      <c r="U196" s="54">
        <v>605.28</v>
      </c>
      <c r="V196" s="54">
        <v>682.53</v>
      </c>
      <c r="W196" s="54">
        <v>747.13</v>
      </c>
      <c r="X196" s="54">
        <v>736.66</v>
      </c>
      <c r="Y196" s="54">
        <v>813.41</v>
      </c>
      <c r="Z196" s="54">
        <v>878.07</v>
      </c>
      <c r="AA196" s="54">
        <v>966.62</v>
      </c>
      <c r="AB196" s="54">
        <v>1013.27</v>
      </c>
    </row>
    <row r="197" spans="2:28" ht="15.75" x14ac:dyDescent="0.3">
      <c r="B197" s="7" t="s">
        <v>240</v>
      </c>
      <c r="C197" s="7" t="s">
        <v>166</v>
      </c>
      <c r="D197" s="54">
        <v>3.02</v>
      </c>
      <c r="E197" s="54">
        <v>3.61</v>
      </c>
      <c r="F197" s="54">
        <v>3.72</v>
      </c>
      <c r="G197" s="54">
        <v>3.59</v>
      </c>
      <c r="H197" s="54">
        <v>3.9</v>
      </c>
      <c r="I197" s="54">
        <v>3.77</v>
      </c>
      <c r="J197" s="54">
        <v>11.13</v>
      </c>
      <c r="K197" s="54">
        <v>12.33</v>
      </c>
      <c r="L197" s="54">
        <v>19.829999999999998</v>
      </c>
      <c r="M197" s="54">
        <v>23.79</v>
      </c>
      <c r="N197" s="54">
        <v>23.28</v>
      </c>
      <c r="O197" s="54">
        <v>22.23</v>
      </c>
      <c r="P197" s="54">
        <v>24.92</v>
      </c>
      <c r="Q197" s="54">
        <v>29.23</v>
      </c>
      <c r="R197" s="54">
        <v>28.88</v>
      </c>
      <c r="S197" s="54">
        <v>33.51</v>
      </c>
      <c r="T197" s="54">
        <v>47.68</v>
      </c>
      <c r="U197" s="54">
        <v>58.39</v>
      </c>
      <c r="V197" s="54">
        <v>60.48</v>
      </c>
      <c r="W197" s="54">
        <v>67.959999999999994</v>
      </c>
      <c r="X197" s="54">
        <v>65.489999999999995</v>
      </c>
      <c r="Y197" s="54">
        <v>60.37</v>
      </c>
      <c r="Z197" s="54">
        <v>58.46</v>
      </c>
      <c r="AA197" s="54">
        <v>67.77</v>
      </c>
      <c r="AB197" s="54">
        <v>70.760000000000005</v>
      </c>
    </row>
    <row r="198" spans="2:28" ht="15.75" x14ac:dyDescent="0.3">
      <c r="B198" s="7" t="s">
        <v>240</v>
      </c>
      <c r="C198" s="7" t="s">
        <v>167</v>
      </c>
      <c r="D198" s="54">
        <v>6.17</v>
      </c>
      <c r="E198" s="54">
        <v>6.09</v>
      </c>
      <c r="F198" s="54">
        <v>5.69</v>
      </c>
      <c r="G198" s="54">
        <v>5.31</v>
      </c>
      <c r="H198" s="54">
        <v>5.76</v>
      </c>
      <c r="I198" s="54">
        <v>5.54</v>
      </c>
      <c r="J198" s="54">
        <v>6.09</v>
      </c>
      <c r="K198" s="54">
        <v>6.55</v>
      </c>
      <c r="L198" s="54">
        <v>7.42</v>
      </c>
      <c r="M198" s="54">
        <v>7.8</v>
      </c>
      <c r="N198" s="54">
        <v>7.47</v>
      </c>
      <c r="O198" s="54">
        <v>8.9</v>
      </c>
      <c r="P198" s="54">
        <v>7.78</v>
      </c>
      <c r="Q198" s="54">
        <v>7.18</v>
      </c>
      <c r="R198" s="54">
        <v>7.39</v>
      </c>
      <c r="S198" s="54">
        <v>8.98</v>
      </c>
      <c r="T198" s="54">
        <v>9.0399999999999991</v>
      </c>
      <c r="U198" s="54">
        <v>8.49</v>
      </c>
      <c r="V198" s="54">
        <v>11.38</v>
      </c>
      <c r="W198" s="54">
        <v>16.12</v>
      </c>
      <c r="X198" s="54">
        <v>14.66</v>
      </c>
      <c r="Y198" s="54">
        <v>13.47</v>
      </c>
      <c r="Z198" s="54">
        <v>13.87</v>
      </c>
      <c r="AA198" s="54">
        <v>14.37</v>
      </c>
      <c r="AB198" s="54">
        <v>12.89</v>
      </c>
    </row>
    <row r="199" spans="2:28" ht="15.75" x14ac:dyDescent="0.3">
      <c r="B199" s="7" t="s">
        <v>240</v>
      </c>
      <c r="C199" s="7" t="s">
        <v>168</v>
      </c>
      <c r="D199" s="54">
        <v>2.62</v>
      </c>
      <c r="E199" s="54">
        <v>3.51</v>
      </c>
      <c r="F199" s="54">
        <v>31.4</v>
      </c>
      <c r="G199" s="54">
        <v>38.69</v>
      </c>
      <c r="H199" s="54">
        <v>48.24</v>
      </c>
      <c r="I199" s="54">
        <v>78.239999999999995</v>
      </c>
      <c r="J199" s="54">
        <v>81.55</v>
      </c>
      <c r="K199" s="54">
        <v>130.94</v>
      </c>
      <c r="L199" s="54">
        <v>184.61</v>
      </c>
      <c r="M199" s="54">
        <v>269.74</v>
      </c>
      <c r="N199" s="54">
        <v>254.6</v>
      </c>
      <c r="O199" s="54">
        <v>240.72</v>
      </c>
      <c r="P199" s="54">
        <v>304.77999999999997</v>
      </c>
      <c r="Q199" s="54">
        <v>280.98</v>
      </c>
      <c r="R199" s="54">
        <v>266.8</v>
      </c>
      <c r="S199" s="54">
        <v>380.33</v>
      </c>
      <c r="T199" s="54">
        <v>419.08</v>
      </c>
      <c r="U199" s="54">
        <v>416.51</v>
      </c>
      <c r="V199" s="54">
        <v>417.23</v>
      </c>
      <c r="W199" s="54">
        <v>453.52</v>
      </c>
      <c r="X199" s="54">
        <v>479.36</v>
      </c>
      <c r="Y199" s="54">
        <v>430.63</v>
      </c>
      <c r="Z199" s="54">
        <v>361.18</v>
      </c>
      <c r="AA199" s="54">
        <v>375.78</v>
      </c>
      <c r="AB199" s="54">
        <v>411.39</v>
      </c>
    </row>
    <row r="200" spans="2:28" ht="15.75" x14ac:dyDescent="0.3">
      <c r="B200" s="7" t="s">
        <v>240</v>
      </c>
      <c r="C200" s="7" t="s">
        <v>169</v>
      </c>
      <c r="D200" s="54">
        <v>44.23</v>
      </c>
      <c r="E200" s="54">
        <v>45.78</v>
      </c>
      <c r="F200" s="54">
        <v>45.3</v>
      </c>
      <c r="G200" s="54">
        <v>42.52</v>
      </c>
      <c r="H200" s="54">
        <v>42.48</v>
      </c>
      <c r="I200" s="54">
        <v>42.05</v>
      </c>
      <c r="J200" s="54">
        <v>47.66</v>
      </c>
      <c r="K200" s="54">
        <v>52.35</v>
      </c>
      <c r="L200" s="54">
        <v>59.57</v>
      </c>
      <c r="M200" s="54">
        <v>68.12</v>
      </c>
      <c r="N200" s="54">
        <v>65.42</v>
      </c>
      <c r="O200" s="54">
        <v>76.430000000000007</v>
      </c>
      <c r="P200" s="54">
        <v>71.34</v>
      </c>
      <c r="Q200" s="54">
        <v>66.150000000000006</v>
      </c>
      <c r="R200" s="54">
        <v>63.72</v>
      </c>
      <c r="S200" s="54">
        <v>81.010000000000005</v>
      </c>
      <c r="T200" s="54">
        <v>82.85</v>
      </c>
      <c r="U200" s="54">
        <v>79.66</v>
      </c>
      <c r="V200" s="54">
        <v>98.92</v>
      </c>
      <c r="W200" s="54">
        <v>128.66999999999999</v>
      </c>
      <c r="X200" s="54">
        <v>120.28</v>
      </c>
      <c r="Y200" s="54">
        <v>110.22</v>
      </c>
      <c r="Z200" s="54">
        <v>118.07</v>
      </c>
      <c r="AA200" s="54">
        <v>125.57</v>
      </c>
      <c r="AB200" s="54">
        <v>118.88</v>
      </c>
    </row>
    <row r="201" spans="2:28" ht="15.75" x14ac:dyDescent="0.3">
      <c r="B201" s="7" t="s">
        <v>240</v>
      </c>
      <c r="C201" s="7" t="s">
        <v>170</v>
      </c>
      <c r="D201" s="54">
        <v>7.33</v>
      </c>
      <c r="E201" s="54">
        <v>7.11</v>
      </c>
      <c r="F201" s="54">
        <v>6.73</v>
      </c>
      <c r="G201" s="54">
        <v>6.89</v>
      </c>
      <c r="H201" s="54">
        <v>7.01</v>
      </c>
      <c r="I201" s="54">
        <v>7.35</v>
      </c>
      <c r="J201" s="54">
        <v>7.92</v>
      </c>
      <c r="K201" s="54">
        <v>8.17</v>
      </c>
      <c r="L201" s="54">
        <v>8.86</v>
      </c>
      <c r="M201" s="54">
        <v>9.8699999999999992</v>
      </c>
      <c r="N201" s="54">
        <v>12.07</v>
      </c>
      <c r="O201" s="54">
        <v>15.12</v>
      </c>
      <c r="P201" s="54">
        <v>14.39</v>
      </c>
      <c r="Q201" s="54">
        <v>14.22</v>
      </c>
      <c r="R201" s="54">
        <v>13.47</v>
      </c>
      <c r="S201" s="54">
        <v>12.61</v>
      </c>
      <c r="T201" s="54">
        <v>13.49</v>
      </c>
      <c r="U201" s="54">
        <v>12.1</v>
      </c>
      <c r="V201" s="54">
        <v>13.38</v>
      </c>
      <c r="W201" s="54">
        <v>29.46</v>
      </c>
      <c r="X201" s="54">
        <v>28.6</v>
      </c>
      <c r="Y201" s="54">
        <v>27.36</v>
      </c>
      <c r="Z201" s="54">
        <v>29.84</v>
      </c>
      <c r="AA201" s="54">
        <v>27.96</v>
      </c>
      <c r="AB201" s="54">
        <v>27.56</v>
      </c>
    </row>
    <row r="202" spans="2:28" ht="15.75" x14ac:dyDescent="0.3">
      <c r="B202" s="7" t="s">
        <v>240</v>
      </c>
      <c r="C202" s="7" t="s">
        <v>171</v>
      </c>
      <c r="D202" s="54">
        <v>25.97</v>
      </c>
      <c r="E202" s="54">
        <v>25.12</v>
      </c>
      <c r="F202" s="54">
        <v>23.82</v>
      </c>
      <c r="G202" s="54">
        <v>24.06</v>
      </c>
      <c r="H202" s="54">
        <v>24.44</v>
      </c>
      <c r="I202" s="54">
        <v>25.52</v>
      </c>
      <c r="J202" s="54">
        <v>26.71</v>
      </c>
      <c r="K202" s="54">
        <v>26.2</v>
      </c>
      <c r="L202" s="54">
        <v>28.34</v>
      </c>
      <c r="M202" s="54">
        <v>31.23</v>
      </c>
      <c r="N202" s="54">
        <v>36.880000000000003</v>
      </c>
      <c r="O202" s="54">
        <v>48.66</v>
      </c>
      <c r="P202" s="54">
        <v>45.91</v>
      </c>
      <c r="Q202" s="54">
        <v>46.11</v>
      </c>
      <c r="R202" s="54">
        <v>42.51</v>
      </c>
      <c r="S202" s="54">
        <v>40.590000000000003</v>
      </c>
      <c r="T202" s="54">
        <v>41.95</v>
      </c>
      <c r="U202" s="54">
        <v>40.270000000000003</v>
      </c>
      <c r="V202" s="54">
        <v>41.17</v>
      </c>
      <c r="W202" s="54">
        <v>90.62</v>
      </c>
      <c r="X202" s="54">
        <v>89.09</v>
      </c>
      <c r="Y202" s="54">
        <v>85.48</v>
      </c>
      <c r="Z202" s="54">
        <v>91.77</v>
      </c>
      <c r="AA202" s="54">
        <v>85.56</v>
      </c>
      <c r="AB202" s="54">
        <v>83.68</v>
      </c>
    </row>
    <row r="203" spans="2:28" ht="15.75" x14ac:dyDescent="0.3">
      <c r="B203" s="7" t="s">
        <v>240</v>
      </c>
      <c r="C203" s="7" t="s">
        <v>172</v>
      </c>
      <c r="D203" s="54">
        <v>7.72</v>
      </c>
      <c r="E203" s="54">
        <v>9.4499999999999993</v>
      </c>
      <c r="F203" s="54">
        <v>10.42</v>
      </c>
      <c r="G203" s="54">
        <v>10.34</v>
      </c>
      <c r="H203" s="54">
        <v>24.66</v>
      </c>
      <c r="I203" s="54">
        <v>30.22</v>
      </c>
      <c r="J203" s="54">
        <v>43.78</v>
      </c>
      <c r="K203" s="54">
        <v>79.09</v>
      </c>
      <c r="L203" s="54">
        <v>123.59</v>
      </c>
      <c r="M203" s="54">
        <v>121.95</v>
      </c>
      <c r="N203" s="54">
        <v>111.8</v>
      </c>
      <c r="O203" s="54">
        <v>104.58</v>
      </c>
      <c r="P203" s="54">
        <v>100.83</v>
      </c>
      <c r="Q203" s="54">
        <v>120.81</v>
      </c>
      <c r="R203" s="54">
        <v>122.44</v>
      </c>
      <c r="S203" s="54">
        <v>216.39</v>
      </c>
      <c r="T203" s="54">
        <v>203.29</v>
      </c>
      <c r="U203" s="54">
        <v>187.48</v>
      </c>
      <c r="V203" s="54">
        <v>221.16</v>
      </c>
      <c r="W203" s="54">
        <v>228.12</v>
      </c>
      <c r="X203" s="54">
        <v>216.75</v>
      </c>
      <c r="Y203" s="54">
        <v>277.98</v>
      </c>
      <c r="Z203" s="54">
        <v>285.08999999999997</v>
      </c>
      <c r="AA203" s="54">
        <v>328.2</v>
      </c>
      <c r="AB203" s="54">
        <v>339.09</v>
      </c>
    </row>
    <row r="204" spans="2:28" ht="15.75" x14ac:dyDescent="0.3">
      <c r="B204" s="7" t="s">
        <v>240</v>
      </c>
      <c r="C204" s="7" t="s">
        <v>173</v>
      </c>
      <c r="D204" s="54">
        <v>7.81</v>
      </c>
      <c r="E204" s="54">
        <v>7.63</v>
      </c>
      <c r="F204" s="54">
        <v>7.58</v>
      </c>
      <c r="G204" s="54">
        <v>7.68</v>
      </c>
      <c r="H204" s="54">
        <v>8.0500000000000007</v>
      </c>
      <c r="I204" s="54">
        <v>8.77</v>
      </c>
      <c r="J204" s="54">
        <v>10.27</v>
      </c>
      <c r="K204" s="54">
        <v>10.43</v>
      </c>
      <c r="L204" s="54">
        <v>11.47</v>
      </c>
      <c r="M204" s="54">
        <v>13.03</v>
      </c>
      <c r="N204" s="54">
        <v>14.33</v>
      </c>
      <c r="O204" s="54">
        <v>18.260000000000002</v>
      </c>
      <c r="P204" s="54">
        <v>17.170000000000002</v>
      </c>
      <c r="Q204" s="54">
        <v>17.489999999999998</v>
      </c>
      <c r="R204" s="54">
        <v>16.8</v>
      </c>
      <c r="S204" s="54">
        <v>16.55</v>
      </c>
      <c r="T204" s="54">
        <v>17.32</v>
      </c>
      <c r="U204" s="54">
        <v>17.23</v>
      </c>
      <c r="V204" s="54">
        <v>18.079999999999998</v>
      </c>
      <c r="W204" s="54">
        <v>38.29</v>
      </c>
      <c r="X204" s="54">
        <v>37.799999999999997</v>
      </c>
      <c r="Y204" s="54">
        <v>36.74</v>
      </c>
      <c r="Z204" s="54">
        <v>40.21</v>
      </c>
      <c r="AA204" s="54">
        <v>38.24</v>
      </c>
      <c r="AB204" s="54">
        <v>38.57</v>
      </c>
    </row>
    <row r="205" spans="2:28" ht="15.75" x14ac:dyDescent="0.3">
      <c r="B205" s="7" t="s">
        <v>240</v>
      </c>
      <c r="C205" s="7" t="s">
        <v>174</v>
      </c>
      <c r="D205" s="54">
        <v>2.14</v>
      </c>
      <c r="E205" s="54">
        <v>2.2200000000000002</v>
      </c>
      <c r="F205" s="54">
        <v>2.31</v>
      </c>
      <c r="G205" s="54">
        <v>2.21</v>
      </c>
      <c r="H205" s="54">
        <v>2.4</v>
      </c>
      <c r="I205" s="54">
        <v>2.52</v>
      </c>
      <c r="J205" s="54">
        <v>2.86</v>
      </c>
      <c r="K205" s="54">
        <v>3.14</v>
      </c>
      <c r="L205" s="54">
        <v>4.0199999999999996</v>
      </c>
      <c r="M205" s="54">
        <v>4.58</v>
      </c>
      <c r="N205" s="54">
        <v>4.53</v>
      </c>
      <c r="O205" s="54">
        <v>5.0999999999999996</v>
      </c>
      <c r="P205" s="54">
        <v>5.19</v>
      </c>
      <c r="Q205" s="54">
        <v>4.91</v>
      </c>
      <c r="R205" s="54">
        <v>4.7300000000000004</v>
      </c>
      <c r="S205" s="54">
        <v>6.17</v>
      </c>
      <c r="T205" s="54">
        <v>6.41</v>
      </c>
      <c r="U205" s="54">
        <v>6.65</v>
      </c>
      <c r="V205" s="54">
        <v>7.87</v>
      </c>
      <c r="W205" s="54">
        <v>10.01</v>
      </c>
      <c r="X205" s="54">
        <v>9.68</v>
      </c>
      <c r="Y205" s="54">
        <v>9.0500000000000007</v>
      </c>
      <c r="Z205" s="54">
        <v>9.33</v>
      </c>
      <c r="AA205" s="54">
        <v>9.84</v>
      </c>
      <c r="AB205" s="54">
        <v>9.7100000000000009</v>
      </c>
    </row>
    <row r="206" spans="2:28" ht="15.75" x14ac:dyDescent="0.3">
      <c r="B206" s="7" t="s">
        <v>240</v>
      </c>
      <c r="C206" s="7" t="s">
        <v>175</v>
      </c>
      <c r="D206" s="54">
        <v>2.4300000000000002</v>
      </c>
      <c r="E206" s="54">
        <v>2.48</v>
      </c>
      <c r="F206" s="54">
        <v>2.37</v>
      </c>
      <c r="G206" s="54">
        <v>2.2200000000000002</v>
      </c>
      <c r="H206" s="54">
        <v>2.25</v>
      </c>
      <c r="I206" s="54">
        <v>2.16</v>
      </c>
      <c r="J206" s="54">
        <v>2.86</v>
      </c>
      <c r="K206" s="54">
        <v>3.39</v>
      </c>
      <c r="L206" s="54">
        <v>4.47</v>
      </c>
      <c r="M206" s="54">
        <v>4.74</v>
      </c>
      <c r="N206" s="54">
        <v>4.58</v>
      </c>
      <c r="O206" s="54">
        <v>5.31</v>
      </c>
      <c r="P206" s="54">
        <v>4.9800000000000004</v>
      </c>
      <c r="Q206" s="54">
        <v>4.4800000000000004</v>
      </c>
      <c r="R206" s="54">
        <v>4.68</v>
      </c>
      <c r="S206" s="54">
        <v>5.71</v>
      </c>
      <c r="T206" s="54">
        <v>6.38</v>
      </c>
      <c r="U206" s="54">
        <v>7.57</v>
      </c>
      <c r="V206" s="54">
        <v>9.49</v>
      </c>
      <c r="W206" s="54">
        <v>12.64</v>
      </c>
      <c r="X206" s="54">
        <v>11.47</v>
      </c>
      <c r="Y206" s="54">
        <v>10.33</v>
      </c>
      <c r="Z206" s="54">
        <v>10.41</v>
      </c>
      <c r="AA206" s="54">
        <v>10.35</v>
      </c>
      <c r="AB206" s="54">
        <v>9.4499999999999993</v>
      </c>
    </row>
    <row r="207" spans="2:28" ht="15.75" x14ac:dyDescent="0.3">
      <c r="B207" s="7" t="s">
        <v>240</v>
      </c>
      <c r="C207" s="7" t="s">
        <v>176</v>
      </c>
      <c r="D207" s="54">
        <v>0.42</v>
      </c>
      <c r="E207" s="54">
        <v>0.47</v>
      </c>
      <c r="F207" s="54">
        <v>0.44</v>
      </c>
      <c r="G207" s="54">
        <v>0.41</v>
      </c>
      <c r="H207" s="54">
        <v>0.42</v>
      </c>
      <c r="I207" s="54">
        <v>0.4</v>
      </c>
      <c r="J207" s="54">
        <v>0.94</v>
      </c>
      <c r="K207" s="54">
        <v>0.94</v>
      </c>
      <c r="L207" s="54">
        <v>1.44</v>
      </c>
      <c r="M207" s="54">
        <v>1.96</v>
      </c>
      <c r="N207" s="54">
        <v>1.72</v>
      </c>
      <c r="O207" s="54">
        <v>1.61</v>
      </c>
      <c r="P207" s="54">
        <v>1.66</v>
      </c>
      <c r="Q207" s="54">
        <v>1.84</v>
      </c>
      <c r="R207" s="54">
        <v>1.78</v>
      </c>
      <c r="S207" s="54">
        <v>1.97</v>
      </c>
      <c r="T207" s="54">
        <v>2.78</v>
      </c>
      <c r="U207" s="54">
        <v>3.24</v>
      </c>
      <c r="V207" s="54">
        <v>3.23</v>
      </c>
      <c r="W207" s="54">
        <v>3.56</v>
      </c>
      <c r="X207" s="54">
        <v>3.49</v>
      </c>
      <c r="Y207" s="54">
        <v>3.15</v>
      </c>
      <c r="Z207" s="54">
        <v>3.06</v>
      </c>
      <c r="AA207" s="54">
        <v>3.19</v>
      </c>
      <c r="AB207" s="54">
        <v>3.43</v>
      </c>
    </row>
    <row r="208" spans="2:28" ht="15.75" x14ac:dyDescent="0.3">
      <c r="B208" s="7" t="s">
        <v>241</v>
      </c>
      <c r="C208" s="7" t="s">
        <v>153</v>
      </c>
      <c r="D208" s="54">
        <v>10.17</v>
      </c>
      <c r="E208" s="54">
        <v>9.64</v>
      </c>
      <c r="F208" s="54">
        <v>16.63</v>
      </c>
      <c r="G208" s="54">
        <v>17.09</v>
      </c>
      <c r="H208" s="54">
        <v>47.24</v>
      </c>
      <c r="I208" s="54">
        <v>47.42</v>
      </c>
      <c r="J208" s="54">
        <v>59.91</v>
      </c>
      <c r="K208" s="54">
        <v>56.25</v>
      </c>
      <c r="L208" s="54">
        <v>59.68</v>
      </c>
      <c r="M208" s="54">
        <v>57.9</v>
      </c>
      <c r="N208" s="54">
        <v>76.150000000000006</v>
      </c>
      <c r="O208" s="54">
        <v>83.79</v>
      </c>
      <c r="P208" s="54">
        <v>133.76</v>
      </c>
      <c r="Q208" s="54">
        <v>203.95</v>
      </c>
      <c r="R208" s="54">
        <v>206.17</v>
      </c>
      <c r="S208" s="54">
        <v>197.58</v>
      </c>
      <c r="T208" s="54">
        <v>184.62</v>
      </c>
      <c r="U208" s="54">
        <v>190.8</v>
      </c>
      <c r="V208" s="54">
        <v>239.31</v>
      </c>
      <c r="W208" s="54">
        <v>310.95999999999998</v>
      </c>
      <c r="X208" s="54">
        <v>377.41</v>
      </c>
      <c r="Y208" s="54">
        <v>363.82</v>
      </c>
      <c r="Z208" s="54">
        <v>351.21</v>
      </c>
      <c r="AA208" s="54">
        <v>400.48</v>
      </c>
      <c r="AB208" s="54">
        <v>369.36</v>
      </c>
    </row>
    <row r="209" spans="2:28" ht="15.75" x14ac:dyDescent="0.3">
      <c r="B209" s="7" t="s">
        <v>241</v>
      </c>
      <c r="C209" s="7" t="s">
        <v>154</v>
      </c>
      <c r="D209" s="54">
        <v>4.42</v>
      </c>
      <c r="E209" s="54">
        <v>5</v>
      </c>
      <c r="F209" s="54">
        <v>5.39</v>
      </c>
      <c r="G209" s="54">
        <v>5.68</v>
      </c>
      <c r="H209" s="54">
        <v>8.6199999999999992</v>
      </c>
      <c r="I209" s="54">
        <v>9.06</v>
      </c>
      <c r="J209" s="54">
        <v>9.9700000000000006</v>
      </c>
      <c r="K209" s="54">
        <v>14.25</v>
      </c>
      <c r="L209" s="54">
        <v>15.92</v>
      </c>
      <c r="M209" s="54">
        <v>19.3</v>
      </c>
      <c r="N209" s="54">
        <v>21.08</v>
      </c>
      <c r="O209" s="54">
        <v>24.49</v>
      </c>
      <c r="P209" s="54">
        <v>23.29</v>
      </c>
      <c r="Q209" s="54">
        <v>26.48</v>
      </c>
      <c r="R209" s="54">
        <v>30.26</v>
      </c>
      <c r="S209" s="54">
        <v>31.2</v>
      </c>
      <c r="T209" s="54">
        <v>30.04</v>
      </c>
      <c r="U209" s="54">
        <v>28.41</v>
      </c>
      <c r="V209" s="54">
        <v>30.19</v>
      </c>
      <c r="W209" s="54">
        <v>37.270000000000003</v>
      </c>
      <c r="X209" s="54">
        <v>40.630000000000003</v>
      </c>
      <c r="Y209" s="54">
        <v>41.96</v>
      </c>
      <c r="Z209" s="54">
        <v>46.99</v>
      </c>
      <c r="AA209" s="54">
        <v>47.11</v>
      </c>
      <c r="AB209" s="54">
        <v>44.21</v>
      </c>
    </row>
    <row r="210" spans="2:28" ht="15.75" x14ac:dyDescent="0.3">
      <c r="B210" s="7" t="s">
        <v>241</v>
      </c>
      <c r="C210" s="7" t="s">
        <v>155</v>
      </c>
      <c r="D210" s="54">
        <v>21.13</v>
      </c>
      <c r="E210" s="54">
        <v>24.78</v>
      </c>
      <c r="F210" s="54">
        <v>24.03</v>
      </c>
      <c r="G210" s="54">
        <v>25.48</v>
      </c>
      <c r="H210" s="54">
        <v>24.97</v>
      </c>
      <c r="I210" s="54">
        <v>24.26</v>
      </c>
      <c r="J210" s="54">
        <v>25.42</v>
      </c>
      <c r="K210" s="54">
        <v>44.78</v>
      </c>
      <c r="L210" s="54">
        <v>44.52</v>
      </c>
      <c r="M210" s="54">
        <v>47.69</v>
      </c>
      <c r="N210" s="54">
        <v>47.88</v>
      </c>
      <c r="O210" s="54">
        <v>81.3</v>
      </c>
      <c r="P210" s="54">
        <v>76.16</v>
      </c>
      <c r="Q210" s="54">
        <v>89.14</v>
      </c>
      <c r="R210" s="54">
        <v>99.78</v>
      </c>
      <c r="S210" s="54">
        <v>89.38</v>
      </c>
      <c r="T210" s="54">
        <v>83.34</v>
      </c>
      <c r="U210" s="54">
        <v>78.08</v>
      </c>
      <c r="V210" s="54">
        <v>74.7</v>
      </c>
      <c r="W210" s="54">
        <v>107.48</v>
      </c>
      <c r="X210" s="54">
        <v>103.88</v>
      </c>
      <c r="Y210" s="54">
        <v>107.54</v>
      </c>
      <c r="Z210" s="54">
        <v>108.66</v>
      </c>
      <c r="AA210" s="54">
        <v>108.09</v>
      </c>
      <c r="AB210" s="54">
        <v>99.79</v>
      </c>
    </row>
    <row r="211" spans="2:28" ht="15.75" x14ac:dyDescent="0.3">
      <c r="B211" s="7" t="s">
        <v>241</v>
      </c>
      <c r="C211" s="7" t="s">
        <v>156</v>
      </c>
      <c r="D211" s="54">
        <v>7.13</v>
      </c>
      <c r="E211" s="54">
        <v>6.76</v>
      </c>
      <c r="F211" s="54">
        <v>16.78</v>
      </c>
      <c r="G211" s="54">
        <v>17.87</v>
      </c>
      <c r="H211" s="54">
        <v>45.32</v>
      </c>
      <c r="I211" s="54">
        <v>44.85</v>
      </c>
      <c r="J211" s="54">
        <v>59.2</v>
      </c>
      <c r="K211" s="54">
        <v>53.22</v>
      </c>
      <c r="L211" s="54">
        <v>55.97</v>
      </c>
      <c r="M211" s="54">
        <v>54.05</v>
      </c>
      <c r="N211" s="54">
        <v>70.7</v>
      </c>
      <c r="O211" s="54">
        <v>70.34</v>
      </c>
      <c r="P211" s="54">
        <v>104.22</v>
      </c>
      <c r="Q211" s="54">
        <v>160.76</v>
      </c>
      <c r="R211" s="54">
        <v>165.48</v>
      </c>
      <c r="S211" s="54">
        <v>155.69</v>
      </c>
      <c r="T211" s="54">
        <v>144.07</v>
      </c>
      <c r="U211" s="54">
        <v>148.44999999999999</v>
      </c>
      <c r="V211" s="54">
        <v>181.61</v>
      </c>
      <c r="W211" s="54">
        <v>235.26</v>
      </c>
      <c r="X211" s="54">
        <v>290.58999999999997</v>
      </c>
      <c r="Y211" s="54">
        <v>284.75</v>
      </c>
      <c r="Z211" s="54">
        <v>281.33999999999997</v>
      </c>
      <c r="AA211" s="54">
        <v>330.71</v>
      </c>
      <c r="AB211" s="54">
        <v>300.45</v>
      </c>
    </row>
    <row r="212" spans="2:28" ht="15.75" x14ac:dyDescent="0.3">
      <c r="B212" s="7" t="s">
        <v>241</v>
      </c>
      <c r="C212" s="7" t="s">
        <v>157</v>
      </c>
      <c r="D212" s="54">
        <v>3.39</v>
      </c>
      <c r="E212" s="54">
        <v>3.23</v>
      </c>
      <c r="F212" s="54">
        <v>4.17</v>
      </c>
      <c r="G212" s="54">
        <v>6.77</v>
      </c>
      <c r="H212" s="54">
        <v>9.14</v>
      </c>
      <c r="I212" s="54">
        <v>15.62</v>
      </c>
      <c r="J212" s="54">
        <v>35.9</v>
      </c>
      <c r="K212" s="54">
        <v>35.409999999999997</v>
      </c>
      <c r="L212" s="54">
        <v>39.32</v>
      </c>
      <c r="M212" s="54">
        <v>39.49</v>
      </c>
      <c r="N212" s="54">
        <v>54.99</v>
      </c>
      <c r="O212" s="54">
        <v>59.3</v>
      </c>
      <c r="P212" s="54">
        <v>69.73</v>
      </c>
      <c r="Q212" s="54">
        <v>71.709999999999994</v>
      </c>
      <c r="R212" s="54">
        <v>69.62</v>
      </c>
      <c r="S212" s="54">
        <v>71.569999999999993</v>
      </c>
      <c r="T212" s="54">
        <v>74.38</v>
      </c>
      <c r="U212" s="54">
        <v>76.62</v>
      </c>
      <c r="V212" s="54">
        <v>93.93</v>
      </c>
      <c r="W212" s="54">
        <v>106.76</v>
      </c>
      <c r="X212" s="54">
        <v>120.4</v>
      </c>
      <c r="Y212" s="54">
        <v>116.28</v>
      </c>
      <c r="Z212" s="54">
        <v>110.59</v>
      </c>
      <c r="AA212" s="54">
        <v>143.77000000000001</v>
      </c>
      <c r="AB212" s="54">
        <v>134.99</v>
      </c>
    </row>
    <row r="213" spans="2:28" ht="15.75" x14ac:dyDescent="0.3">
      <c r="B213" s="7" t="s">
        <v>241</v>
      </c>
      <c r="C213" s="7" t="s">
        <v>158</v>
      </c>
      <c r="D213" s="54">
        <v>3.19</v>
      </c>
      <c r="E213" s="54">
        <v>3.52</v>
      </c>
      <c r="F213" s="54">
        <v>3.45</v>
      </c>
      <c r="G213" s="54">
        <v>3.49</v>
      </c>
      <c r="H213" s="54">
        <v>3.71</v>
      </c>
      <c r="I213" s="54">
        <v>3.66</v>
      </c>
      <c r="J213" s="54">
        <v>3.45</v>
      </c>
      <c r="K213" s="54">
        <v>5.51</v>
      </c>
      <c r="L213" s="54">
        <v>5.41</v>
      </c>
      <c r="M213" s="54">
        <v>5.99</v>
      </c>
      <c r="N213" s="54">
        <v>6.53</v>
      </c>
      <c r="O213" s="54">
        <v>9.4</v>
      </c>
      <c r="P213" s="54">
        <v>9.23</v>
      </c>
      <c r="Q213" s="54">
        <v>10.52</v>
      </c>
      <c r="R213" s="54">
        <v>11.76</v>
      </c>
      <c r="S213" s="54">
        <v>11.26</v>
      </c>
      <c r="T213" s="54">
        <v>10.44</v>
      </c>
      <c r="U213" s="54">
        <v>10.14</v>
      </c>
      <c r="V213" s="54">
        <v>10.68</v>
      </c>
      <c r="W213" s="54">
        <v>16.03</v>
      </c>
      <c r="X213" s="54">
        <v>16.41</v>
      </c>
      <c r="Y213" s="54">
        <v>16.38</v>
      </c>
      <c r="Z213" s="54">
        <v>16.260000000000002</v>
      </c>
      <c r="AA213" s="54">
        <v>16.41</v>
      </c>
      <c r="AB213" s="54">
        <v>14.6</v>
      </c>
    </row>
    <row r="214" spans="2:28" ht="15.75" x14ac:dyDescent="0.3">
      <c r="B214" s="7" t="s">
        <v>241</v>
      </c>
      <c r="C214" s="7" t="s">
        <v>159</v>
      </c>
      <c r="D214" s="54">
        <v>21.69</v>
      </c>
      <c r="E214" s="54">
        <v>20.52</v>
      </c>
      <c r="F214" s="54">
        <v>22.58</v>
      </c>
      <c r="G214" s="54">
        <v>28.61</v>
      </c>
      <c r="H214" s="54">
        <v>37.32</v>
      </c>
      <c r="I214" s="54">
        <v>56.85</v>
      </c>
      <c r="J214" s="54">
        <v>121.86</v>
      </c>
      <c r="K214" s="54">
        <v>123.73</v>
      </c>
      <c r="L214" s="54">
        <v>131.74</v>
      </c>
      <c r="M214" s="54">
        <v>128.5</v>
      </c>
      <c r="N214" s="54">
        <v>174.76</v>
      </c>
      <c r="O214" s="54">
        <v>188.81</v>
      </c>
      <c r="P214" s="54">
        <v>223.77</v>
      </c>
      <c r="Q214" s="54">
        <v>236.2</v>
      </c>
      <c r="R214" s="54">
        <v>244.09</v>
      </c>
      <c r="S214" s="54">
        <v>248.84</v>
      </c>
      <c r="T214" s="54">
        <v>269.2</v>
      </c>
      <c r="U214" s="54">
        <v>288.02999999999997</v>
      </c>
      <c r="V214" s="54">
        <v>346.38</v>
      </c>
      <c r="W214" s="54">
        <v>392.84</v>
      </c>
      <c r="X214" s="54">
        <v>425.92</v>
      </c>
      <c r="Y214" s="54">
        <v>410.08</v>
      </c>
      <c r="Z214" s="54">
        <v>399.21</v>
      </c>
      <c r="AA214" s="54">
        <v>473.84</v>
      </c>
      <c r="AB214" s="54">
        <v>452.56</v>
      </c>
    </row>
    <row r="215" spans="2:28" ht="15.75" x14ac:dyDescent="0.3">
      <c r="B215" s="7" t="s">
        <v>241</v>
      </c>
      <c r="C215" s="7" t="s">
        <v>160</v>
      </c>
      <c r="D215" s="54">
        <v>4.2</v>
      </c>
      <c r="E215" s="54">
        <v>3.92</v>
      </c>
      <c r="F215" s="54">
        <v>4.12</v>
      </c>
      <c r="G215" s="54">
        <v>3.83</v>
      </c>
      <c r="H215" s="54">
        <v>12.09</v>
      </c>
      <c r="I215" s="54">
        <v>18.95</v>
      </c>
      <c r="J215" s="54">
        <v>20.89</v>
      </c>
      <c r="K215" s="54">
        <v>29.97</v>
      </c>
      <c r="L215" s="54">
        <v>33.46</v>
      </c>
      <c r="M215" s="54">
        <v>36.75</v>
      </c>
      <c r="N215" s="54">
        <v>53.71</v>
      </c>
      <c r="O215" s="54">
        <v>86.92</v>
      </c>
      <c r="P215" s="54">
        <v>95.16</v>
      </c>
      <c r="Q215" s="54">
        <v>96.16</v>
      </c>
      <c r="R215" s="54">
        <v>103.07</v>
      </c>
      <c r="S215" s="54">
        <v>126.48</v>
      </c>
      <c r="T215" s="54">
        <v>118.79</v>
      </c>
      <c r="U215" s="54">
        <v>113.46</v>
      </c>
      <c r="V215" s="54">
        <v>149.30000000000001</v>
      </c>
      <c r="W215" s="54">
        <v>193.27</v>
      </c>
      <c r="X215" s="54">
        <v>206.82</v>
      </c>
      <c r="Y215" s="54">
        <v>201.25</v>
      </c>
      <c r="Z215" s="54">
        <v>180.56</v>
      </c>
      <c r="AA215" s="54">
        <v>182.11</v>
      </c>
      <c r="AB215" s="54">
        <v>207.74</v>
      </c>
    </row>
    <row r="216" spans="2:28" ht="15.75" x14ac:dyDescent="0.3">
      <c r="B216" s="7" t="s">
        <v>241</v>
      </c>
      <c r="C216" s="7" t="s">
        <v>161</v>
      </c>
      <c r="D216" s="54">
        <v>13.93</v>
      </c>
      <c r="E216" s="54">
        <v>22.13</v>
      </c>
      <c r="F216" s="54">
        <v>21.97</v>
      </c>
      <c r="G216" s="54">
        <v>27.48</v>
      </c>
      <c r="H216" s="54">
        <v>30.21</v>
      </c>
      <c r="I216" s="54">
        <v>53.81</v>
      </c>
      <c r="J216" s="54">
        <v>61.93</v>
      </c>
      <c r="K216" s="54">
        <v>175.24</v>
      </c>
      <c r="L216" s="54">
        <v>256.89999999999998</v>
      </c>
      <c r="M216" s="54">
        <v>359.31</v>
      </c>
      <c r="N216" s="54">
        <v>336.21</v>
      </c>
      <c r="O216" s="54">
        <v>353.86</v>
      </c>
      <c r="P216" s="54">
        <v>353.45</v>
      </c>
      <c r="Q216" s="54">
        <v>335.72</v>
      </c>
      <c r="R216" s="54">
        <v>362.98</v>
      </c>
      <c r="S216" s="54">
        <v>391.27</v>
      </c>
      <c r="T216" s="54">
        <v>392.6</v>
      </c>
      <c r="U216" s="54">
        <v>391.35</v>
      </c>
      <c r="V216" s="54">
        <v>407.93</v>
      </c>
      <c r="W216" s="54">
        <v>422.92</v>
      </c>
      <c r="X216" s="54">
        <v>548.46</v>
      </c>
      <c r="Y216" s="54">
        <v>569.63</v>
      </c>
      <c r="Z216" s="54">
        <v>603.79</v>
      </c>
      <c r="AA216" s="54">
        <v>576.71</v>
      </c>
      <c r="AB216" s="54">
        <v>607.08000000000004</v>
      </c>
    </row>
    <row r="217" spans="2:28" ht="15.75" x14ac:dyDescent="0.3">
      <c r="B217" s="7" t="s">
        <v>241</v>
      </c>
      <c r="C217" s="7" t="s">
        <v>162</v>
      </c>
      <c r="D217" s="54">
        <v>6.2</v>
      </c>
      <c r="E217" s="54">
        <v>6.91</v>
      </c>
      <c r="F217" s="54">
        <v>6.77</v>
      </c>
      <c r="G217" s="54">
        <v>6.83</v>
      </c>
      <c r="H217" s="54">
        <v>6.92</v>
      </c>
      <c r="I217" s="54">
        <v>6.71</v>
      </c>
      <c r="J217" s="54">
        <v>7.35</v>
      </c>
      <c r="K217" s="54">
        <v>11.78</v>
      </c>
      <c r="L217" s="54">
        <v>11.27</v>
      </c>
      <c r="M217" s="54">
        <v>12.46</v>
      </c>
      <c r="N217" s="54">
        <v>12.92</v>
      </c>
      <c r="O217" s="54">
        <v>18.89</v>
      </c>
      <c r="P217" s="54">
        <v>17.84</v>
      </c>
      <c r="Q217" s="54">
        <v>19.75</v>
      </c>
      <c r="R217" s="54">
        <v>23.01</v>
      </c>
      <c r="S217" s="54">
        <v>21.7</v>
      </c>
      <c r="T217" s="54">
        <v>19.79</v>
      </c>
      <c r="U217" s="54">
        <v>19.21</v>
      </c>
      <c r="V217" s="54">
        <v>19.3</v>
      </c>
      <c r="W217" s="54">
        <v>28.9</v>
      </c>
      <c r="X217" s="54">
        <v>27.86</v>
      </c>
      <c r="Y217" s="54">
        <v>29.24</v>
      </c>
      <c r="Z217" s="54">
        <v>29.93</v>
      </c>
      <c r="AA217" s="54">
        <v>29.45</v>
      </c>
      <c r="AB217" s="54">
        <v>27.72</v>
      </c>
    </row>
    <row r="218" spans="2:28" ht="15.75" x14ac:dyDescent="0.3">
      <c r="B218" s="7" t="s">
        <v>241</v>
      </c>
      <c r="C218" s="7" t="s">
        <v>163</v>
      </c>
      <c r="D218" s="54">
        <v>31.51</v>
      </c>
      <c r="E218" s="54">
        <v>47.39</v>
      </c>
      <c r="F218" s="54">
        <v>50.96</v>
      </c>
      <c r="G218" s="54">
        <v>57.5</v>
      </c>
      <c r="H218" s="54">
        <v>85.07</v>
      </c>
      <c r="I218" s="54">
        <v>100.9</v>
      </c>
      <c r="J218" s="54">
        <v>128.96</v>
      </c>
      <c r="K218" s="54">
        <v>375.3</v>
      </c>
      <c r="L218" s="54">
        <v>548.13</v>
      </c>
      <c r="M218" s="54">
        <v>732.87</v>
      </c>
      <c r="N218" s="54">
        <v>696.15</v>
      </c>
      <c r="O218" s="54">
        <v>768.44</v>
      </c>
      <c r="P218" s="54">
        <v>780.8</v>
      </c>
      <c r="Q218" s="54">
        <v>793.8</v>
      </c>
      <c r="R218" s="54">
        <v>830.12</v>
      </c>
      <c r="S218" s="54">
        <v>893.9</v>
      </c>
      <c r="T218" s="54">
        <v>933.78</v>
      </c>
      <c r="U218" s="54">
        <v>924.16</v>
      </c>
      <c r="V218" s="54">
        <v>969.97</v>
      </c>
      <c r="W218" s="54">
        <v>1009.24</v>
      </c>
      <c r="X218" s="54">
        <v>1327.8</v>
      </c>
      <c r="Y218" s="54">
        <v>1345.24</v>
      </c>
      <c r="Z218" s="54">
        <v>1337.64</v>
      </c>
      <c r="AA218" s="54">
        <v>1350.09</v>
      </c>
      <c r="AB218" s="54">
        <v>1367.43</v>
      </c>
    </row>
    <row r="219" spans="2:28" ht="15.75" x14ac:dyDescent="0.3">
      <c r="B219" s="7" t="s">
        <v>241</v>
      </c>
      <c r="C219" s="7" t="s">
        <v>164</v>
      </c>
      <c r="D219" s="54">
        <v>9.34</v>
      </c>
      <c r="E219" s="54">
        <v>8.8800000000000008</v>
      </c>
      <c r="F219" s="54">
        <v>9.26</v>
      </c>
      <c r="G219" s="54">
        <v>8.65</v>
      </c>
      <c r="H219" s="54">
        <v>27.05</v>
      </c>
      <c r="I219" s="54">
        <v>42.39</v>
      </c>
      <c r="J219" s="54">
        <v>48.45</v>
      </c>
      <c r="K219" s="54">
        <v>74.73</v>
      </c>
      <c r="L219" s="54">
        <v>79.28</v>
      </c>
      <c r="M219" s="54">
        <v>84.16</v>
      </c>
      <c r="N219" s="54">
        <v>127</v>
      </c>
      <c r="O219" s="54">
        <v>200.29</v>
      </c>
      <c r="P219" s="54">
        <v>217.58</v>
      </c>
      <c r="Q219" s="54">
        <v>214.73</v>
      </c>
      <c r="R219" s="54">
        <v>232.94</v>
      </c>
      <c r="S219" s="54">
        <v>294.48</v>
      </c>
      <c r="T219" s="54">
        <v>273.02</v>
      </c>
      <c r="U219" s="54">
        <v>256.12</v>
      </c>
      <c r="V219" s="54">
        <v>335.25</v>
      </c>
      <c r="W219" s="54">
        <v>439.93</v>
      </c>
      <c r="X219" s="54">
        <v>465.64</v>
      </c>
      <c r="Y219" s="54">
        <v>445.17</v>
      </c>
      <c r="Z219" s="54">
        <v>398.05</v>
      </c>
      <c r="AA219" s="54">
        <v>406.6</v>
      </c>
      <c r="AB219" s="54">
        <v>468.46</v>
      </c>
    </row>
    <row r="220" spans="2:28" ht="15.75" x14ac:dyDescent="0.3">
      <c r="B220" s="7" t="s">
        <v>241</v>
      </c>
      <c r="C220" s="7" t="s">
        <v>165</v>
      </c>
      <c r="D220" s="54">
        <v>35.130000000000003</v>
      </c>
      <c r="E220" s="54">
        <v>33.200000000000003</v>
      </c>
      <c r="F220" s="54">
        <v>45.36</v>
      </c>
      <c r="G220" s="54">
        <v>47.46</v>
      </c>
      <c r="H220" s="54">
        <v>113.44</v>
      </c>
      <c r="I220" s="54">
        <v>144.33000000000001</v>
      </c>
      <c r="J220" s="54">
        <v>177.83</v>
      </c>
      <c r="K220" s="54">
        <v>240.22</v>
      </c>
      <c r="L220" s="54">
        <v>269.98</v>
      </c>
      <c r="M220" s="54">
        <v>285.85000000000002</v>
      </c>
      <c r="N220" s="54">
        <v>357.18</v>
      </c>
      <c r="O220" s="54">
        <v>470.27</v>
      </c>
      <c r="P220" s="54">
        <v>549.94000000000005</v>
      </c>
      <c r="Q220" s="54">
        <v>637.35</v>
      </c>
      <c r="R220" s="54">
        <v>702.19</v>
      </c>
      <c r="S220" s="54">
        <v>792.97</v>
      </c>
      <c r="T220" s="54">
        <v>755.65</v>
      </c>
      <c r="U220" s="54">
        <v>752.17</v>
      </c>
      <c r="V220" s="54">
        <v>937.08</v>
      </c>
      <c r="W220" s="54">
        <v>1218.56</v>
      </c>
      <c r="X220" s="54">
        <v>1385.95</v>
      </c>
      <c r="Y220" s="54">
        <v>1378.91</v>
      </c>
      <c r="Z220" s="54">
        <v>1282.29</v>
      </c>
      <c r="AA220" s="54">
        <v>1388.52</v>
      </c>
      <c r="AB220" s="54">
        <v>1425.18</v>
      </c>
    </row>
    <row r="221" spans="2:28" ht="15.75" x14ac:dyDescent="0.3">
      <c r="B221" s="7" t="s">
        <v>241</v>
      </c>
      <c r="C221" s="7" t="s">
        <v>166</v>
      </c>
      <c r="D221" s="54">
        <v>3.4</v>
      </c>
      <c r="E221" s="54">
        <v>3.16</v>
      </c>
      <c r="F221" s="54">
        <v>3.68</v>
      </c>
      <c r="G221" s="54">
        <v>5.24</v>
      </c>
      <c r="H221" s="54">
        <v>7.08</v>
      </c>
      <c r="I221" s="54">
        <v>12.18</v>
      </c>
      <c r="J221" s="54">
        <v>27.88</v>
      </c>
      <c r="K221" s="54">
        <v>27.27</v>
      </c>
      <c r="L221" s="54">
        <v>28.34</v>
      </c>
      <c r="M221" s="54">
        <v>27.67</v>
      </c>
      <c r="N221" s="54">
        <v>36.700000000000003</v>
      </c>
      <c r="O221" s="54">
        <v>40.369999999999997</v>
      </c>
      <c r="P221" s="54">
        <v>45.9</v>
      </c>
      <c r="Q221" s="54">
        <v>46.9</v>
      </c>
      <c r="R221" s="54">
        <v>47.02</v>
      </c>
      <c r="S221" s="54">
        <v>46.85</v>
      </c>
      <c r="T221" s="54">
        <v>48.94</v>
      </c>
      <c r="U221" s="54">
        <v>54.46</v>
      </c>
      <c r="V221" s="54">
        <v>63.89</v>
      </c>
      <c r="W221" s="54">
        <v>73.75</v>
      </c>
      <c r="X221" s="54">
        <v>81.95</v>
      </c>
      <c r="Y221" s="54">
        <v>80.58</v>
      </c>
      <c r="Z221" s="54">
        <v>76.959999999999994</v>
      </c>
      <c r="AA221" s="54">
        <v>89.02</v>
      </c>
      <c r="AB221" s="54">
        <v>83.81</v>
      </c>
    </row>
    <row r="222" spans="2:28" ht="15.75" x14ac:dyDescent="0.3">
      <c r="B222" s="7" t="s">
        <v>241</v>
      </c>
      <c r="C222" s="7" t="s">
        <v>167</v>
      </c>
      <c r="D222" s="54">
        <v>6.17</v>
      </c>
      <c r="E222" s="54">
        <v>5.83</v>
      </c>
      <c r="F222" s="54">
        <v>5.57</v>
      </c>
      <c r="G222" s="54">
        <v>5.57</v>
      </c>
      <c r="H222" s="54">
        <v>5.78</v>
      </c>
      <c r="I222" s="54">
        <v>5.56</v>
      </c>
      <c r="J222" s="54">
        <v>5.69</v>
      </c>
      <c r="K222" s="54">
        <v>5.85</v>
      </c>
      <c r="L222" s="54">
        <v>5.88</v>
      </c>
      <c r="M222" s="54">
        <v>5.84</v>
      </c>
      <c r="N222" s="54">
        <v>6.33</v>
      </c>
      <c r="O222" s="54">
        <v>9</v>
      </c>
      <c r="P222" s="54">
        <v>9.02</v>
      </c>
      <c r="Q222" s="54">
        <v>8.56</v>
      </c>
      <c r="R222" s="54">
        <v>9.49</v>
      </c>
      <c r="S222" s="54">
        <v>9.0500000000000007</v>
      </c>
      <c r="T222" s="54">
        <v>10.119999999999999</v>
      </c>
      <c r="U222" s="54">
        <v>9.1</v>
      </c>
      <c r="V222" s="54">
        <v>9.74</v>
      </c>
      <c r="W222" s="54">
        <v>13.52</v>
      </c>
      <c r="X222" s="54">
        <v>12.02</v>
      </c>
      <c r="Y222" s="54">
        <v>14.95</v>
      </c>
      <c r="Z222" s="54">
        <v>14.79</v>
      </c>
      <c r="AA222" s="54">
        <v>14.25</v>
      </c>
      <c r="AB222" s="54">
        <v>16.399999999999999</v>
      </c>
    </row>
    <row r="223" spans="2:28" ht="15.75" x14ac:dyDescent="0.3">
      <c r="B223" s="7" t="s">
        <v>241</v>
      </c>
      <c r="C223" s="7" t="s">
        <v>168</v>
      </c>
      <c r="D223" s="54">
        <v>11.42</v>
      </c>
      <c r="E223" s="54">
        <v>18.62</v>
      </c>
      <c r="F223" s="54">
        <v>19.77</v>
      </c>
      <c r="G223" s="54">
        <v>21.73</v>
      </c>
      <c r="H223" s="54">
        <v>27.01</v>
      </c>
      <c r="I223" s="54">
        <v>37.049999999999997</v>
      </c>
      <c r="J223" s="54">
        <v>48.92</v>
      </c>
      <c r="K223" s="54">
        <v>221.51</v>
      </c>
      <c r="L223" s="54">
        <v>295.14</v>
      </c>
      <c r="M223" s="54">
        <v>381.17</v>
      </c>
      <c r="N223" s="54">
        <v>359.06</v>
      </c>
      <c r="O223" s="54">
        <v>413.74</v>
      </c>
      <c r="P223" s="54">
        <v>399.1</v>
      </c>
      <c r="Q223" s="54">
        <v>379.89</v>
      </c>
      <c r="R223" s="54">
        <v>411.16</v>
      </c>
      <c r="S223" s="54">
        <v>468.42</v>
      </c>
      <c r="T223" s="54">
        <v>503.46</v>
      </c>
      <c r="U223" s="54">
        <v>485.99</v>
      </c>
      <c r="V223" s="54">
        <v>503.86</v>
      </c>
      <c r="W223" s="54">
        <v>496.33</v>
      </c>
      <c r="X223" s="54">
        <v>651.15</v>
      </c>
      <c r="Y223" s="54">
        <v>670.04</v>
      </c>
      <c r="Z223" s="54">
        <v>669.5</v>
      </c>
      <c r="AA223" s="54">
        <v>671.83</v>
      </c>
      <c r="AB223" s="54">
        <v>671.19</v>
      </c>
    </row>
    <row r="224" spans="2:28" ht="15.75" x14ac:dyDescent="0.3">
      <c r="B224" s="7" t="s">
        <v>241</v>
      </c>
      <c r="C224" s="7" t="s">
        <v>169</v>
      </c>
      <c r="D224" s="54">
        <v>44.86</v>
      </c>
      <c r="E224" s="54">
        <v>43.41</v>
      </c>
      <c r="F224" s="54">
        <v>42.13</v>
      </c>
      <c r="G224" s="54">
        <v>40.549999999999997</v>
      </c>
      <c r="H224" s="54">
        <v>42.64</v>
      </c>
      <c r="I224" s="54">
        <v>41.92</v>
      </c>
      <c r="J224" s="54">
        <v>43.35</v>
      </c>
      <c r="K224" s="54">
        <v>45.44</v>
      </c>
      <c r="L224" s="54">
        <v>47.34</v>
      </c>
      <c r="M224" s="54">
        <v>48.14</v>
      </c>
      <c r="N224" s="54">
        <v>49.34</v>
      </c>
      <c r="O224" s="54">
        <v>68.78</v>
      </c>
      <c r="P224" s="54">
        <v>69.56</v>
      </c>
      <c r="Q224" s="54">
        <v>69.09</v>
      </c>
      <c r="R224" s="54">
        <v>76.290000000000006</v>
      </c>
      <c r="S224" s="54">
        <v>73.040000000000006</v>
      </c>
      <c r="T224" s="54">
        <v>82.67</v>
      </c>
      <c r="U224" s="54">
        <v>74.75</v>
      </c>
      <c r="V224" s="54">
        <v>77.790000000000006</v>
      </c>
      <c r="W224" s="54">
        <v>111.68</v>
      </c>
      <c r="X224" s="54">
        <v>101.34</v>
      </c>
      <c r="Y224" s="54">
        <v>122.8</v>
      </c>
      <c r="Z224" s="54">
        <v>124.7</v>
      </c>
      <c r="AA224" s="54">
        <v>115.39</v>
      </c>
      <c r="AB224" s="54">
        <v>137.77000000000001</v>
      </c>
    </row>
    <row r="225" spans="2:28" ht="15.75" x14ac:dyDescent="0.3">
      <c r="B225" s="7" t="s">
        <v>241</v>
      </c>
      <c r="C225" s="7" t="s">
        <v>170</v>
      </c>
      <c r="D225" s="54">
        <v>7.57</v>
      </c>
      <c r="E225" s="54">
        <v>8.17</v>
      </c>
      <c r="F225" s="54">
        <v>7.91</v>
      </c>
      <c r="G225" s="54">
        <v>7.94</v>
      </c>
      <c r="H225" s="54">
        <v>7.82</v>
      </c>
      <c r="I225" s="54">
        <v>7.55</v>
      </c>
      <c r="J225" s="54">
        <v>7.21</v>
      </c>
      <c r="K225" s="54">
        <v>11.91</v>
      </c>
      <c r="L225" s="54">
        <v>12</v>
      </c>
      <c r="M225" s="54">
        <v>12.4</v>
      </c>
      <c r="N225" s="54">
        <v>12.83</v>
      </c>
      <c r="O225" s="54">
        <v>21.18</v>
      </c>
      <c r="P225" s="54">
        <v>19.88</v>
      </c>
      <c r="Q225" s="54">
        <v>23.27</v>
      </c>
      <c r="R225" s="54">
        <v>24.84</v>
      </c>
      <c r="S225" s="54">
        <v>23.2</v>
      </c>
      <c r="T225" s="54">
        <v>21.61</v>
      </c>
      <c r="U225" s="54">
        <v>20.51</v>
      </c>
      <c r="V225" s="54">
        <v>20.37</v>
      </c>
      <c r="W225" s="54">
        <v>30.74</v>
      </c>
      <c r="X225" s="54">
        <v>30.68</v>
      </c>
      <c r="Y225" s="54">
        <v>30.58</v>
      </c>
      <c r="Z225" s="54">
        <v>29.64</v>
      </c>
      <c r="AA225" s="54">
        <v>30.13</v>
      </c>
      <c r="AB225" s="54">
        <v>26.68</v>
      </c>
    </row>
    <row r="226" spans="2:28" ht="15.75" x14ac:dyDescent="0.3">
      <c r="B226" s="7" t="s">
        <v>241</v>
      </c>
      <c r="C226" s="7" t="s">
        <v>171</v>
      </c>
      <c r="D226" s="54">
        <v>26.15</v>
      </c>
      <c r="E226" s="54">
        <v>27.67</v>
      </c>
      <c r="F226" s="54">
        <v>26.92</v>
      </c>
      <c r="G226" s="54">
        <v>27.4</v>
      </c>
      <c r="H226" s="54">
        <v>27.01</v>
      </c>
      <c r="I226" s="54">
        <v>26.33</v>
      </c>
      <c r="J226" s="54">
        <v>25.42</v>
      </c>
      <c r="K226" s="54">
        <v>38.79</v>
      </c>
      <c r="L226" s="54">
        <v>38.26</v>
      </c>
      <c r="M226" s="54">
        <v>39.67</v>
      </c>
      <c r="N226" s="54">
        <v>41.51</v>
      </c>
      <c r="O226" s="54">
        <v>66.03</v>
      </c>
      <c r="P226" s="54">
        <v>62.02</v>
      </c>
      <c r="Q226" s="54">
        <v>72.95</v>
      </c>
      <c r="R226" s="54">
        <v>76.3</v>
      </c>
      <c r="S226" s="54">
        <v>69.099999999999994</v>
      </c>
      <c r="T226" s="54">
        <v>62.56</v>
      </c>
      <c r="U226" s="54">
        <v>58.99</v>
      </c>
      <c r="V226" s="54">
        <v>58.19</v>
      </c>
      <c r="W226" s="54">
        <v>93.59</v>
      </c>
      <c r="X226" s="54">
        <v>90.97</v>
      </c>
      <c r="Y226" s="54">
        <v>92.43</v>
      </c>
      <c r="Z226" s="54">
        <v>88.76</v>
      </c>
      <c r="AA226" s="54">
        <v>87.51</v>
      </c>
      <c r="AB226" s="54">
        <v>79.33</v>
      </c>
    </row>
    <row r="227" spans="2:28" ht="15.75" x14ac:dyDescent="0.3">
      <c r="B227" s="7" t="s">
        <v>241</v>
      </c>
      <c r="C227" s="7" t="s">
        <v>172</v>
      </c>
      <c r="D227" s="54">
        <v>8.65</v>
      </c>
      <c r="E227" s="54">
        <v>8.07</v>
      </c>
      <c r="F227" s="54">
        <v>8.34</v>
      </c>
      <c r="G227" s="54">
        <v>7.88</v>
      </c>
      <c r="H227" s="54">
        <v>24.5</v>
      </c>
      <c r="I227" s="54">
        <v>39.43</v>
      </c>
      <c r="J227" s="54">
        <v>46.24</v>
      </c>
      <c r="K227" s="54">
        <v>70.319999999999993</v>
      </c>
      <c r="L227" s="54">
        <v>73.98</v>
      </c>
      <c r="M227" s="54">
        <v>73.63</v>
      </c>
      <c r="N227" s="54">
        <v>111.86</v>
      </c>
      <c r="O227" s="54">
        <v>177.76</v>
      </c>
      <c r="P227" s="54">
        <v>192.5</v>
      </c>
      <c r="Q227" s="54">
        <v>193.53</v>
      </c>
      <c r="R227" s="54">
        <v>209.18</v>
      </c>
      <c r="S227" s="54">
        <v>268.16000000000003</v>
      </c>
      <c r="T227" s="54">
        <v>246.99</v>
      </c>
      <c r="U227" s="54">
        <v>234.66</v>
      </c>
      <c r="V227" s="54">
        <v>303.61</v>
      </c>
      <c r="W227" s="54">
        <v>403.23</v>
      </c>
      <c r="X227" s="54">
        <v>424.47</v>
      </c>
      <c r="Y227" s="54">
        <v>408.28</v>
      </c>
      <c r="Z227" s="54">
        <v>365.53</v>
      </c>
      <c r="AA227" s="54">
        <v>373.71</v>
      </c>
      <c r="AB227" s="54">
        <v>425.96</v>
      </c>
    </row>
    <row r="228" spans="2:28" ht="15.75" x14ac:dyDescent="0.3">
      <c r="B228" s="7" t="s">
        <v>241</v>
      </c>
      <c r="C228" s="7" t="s">
        <v>173</v>
      </c>
      <c r="D228" s="54">
        <v>8.08</v>
      </c>
      <c r="E228" s="54">
        <v>8.85</v>
      </c>
      <c r="F228" s="54">
        <v>8.7200000000000006</v>
      </c>
      <c r="G228" s="54">
        <v>9.06</v>
      </c>
      <c r="H228" s="54">
        <v>9.23</v>
      </c>
      <c r="I228" s="54">
        <v>9.6</v>
      </c>
      <c r="J228" s="54">
        <v>9.61</v>
      </c>
      <c r="K228" s="54">
        <v>14.45</v>
      </c>
      <c r="L228" s="54">
        <v>14.89</v>
      </c>
      <c r="M228" s="54">
        <v>15.23</v>
      </c>
      <c r="N228" s="54">
        <v>16.22</v>
      </c>
      <c r="O228" s="54">
        <v>25.32</v>
      </c>
      <c r="P228" s="54">
        <v>25.12</v>
      </c>
      <c r="Q228" s="54">
        <v>28.64</v>
      </c>
      <c r="R228" s="54">
        <v>30.97</v>
      </c>
      <c r="S228" s="54">
        <v>29.19</v>
      </c>
      <c r="T228" s="54">
        <v>26.88</v>
      </c>
      <c r="U228" s="54">
        <v>25.1</v>
      </c>
      <c r="V228" s="54">
        <v>25.27</v>
      </c>
      <c r="W228" s="54">
        <v>37.86</v>
      </c>
      <c r="X228" s="54">
        <v>38.82</v>
      </c>
      <c r="Y228" s="54">
        <v>39.130000000000003</v>
      </c>
      <c r="Z228" s="54">
        <v>39.25</v>
      </c>
      <c r="AA228" s="54">
        <v>39.880000000000003</v>
      </c>
      <c r="AB228" s="54">
        <v>35.82</v>
      </c>
    </row>
    <row r="229" spans="2:28" ht="15.75" x14ac:dyDescent="0.3">
      <c r="B229" s="7" t="s">
        <v>241</v>
      </c>
      <c r="C229" s="7" t="s">
        <v>174</v>
      </c>
      <c r="D229" s="54">
        <v>2.23</v>
      </c>
      <c r="E229" s="54">
        <v>2.23</v>
      </c>
      <c r="F229" s="54">
        <v>2.15</v>
      </c>
      <c r="G229" s="54">
        <v>2.29</v>
      </c>
      <c r="H229" s="54">
        <v>2.5299999999999998</v>
      </c>
      <c r="I229" s="54">
        <v>2.58</v>
      </c>
      <c r="J229" s="54">
        <v>2.78</v>
      </c>
      <c r="K229" s="54">
        <v>3.22</v>
      </c>
      <c r="L229" s="54">
        <v>3.95</v>
      </c>
      <c r="M229" s="54">
        <v>4.51</v>
      </c>
      <c r="N229" s="54">
        <v>4.72</v>
      </c>
      <c r="O229" s="54">
        <v>5.74</v>
      </c>
      <c r="P229" s="54">
        <v>5.79</v>
      </c>
      <c r="Q229" s="54">
        <v>6.5</v>
      </c>
      <c r="R229" s="54">
        <v>6.96</v>
      </c>
      <c r="S229" s="54">
        <v>6.92</v>
      </c>
      <c r="T229" s="54">
        <v>7.49</v>
      </c>
      <c r="U229" s="54">
        <v>7.06</v>
      </c>
      <c r="V229" s="54">
        <v>8.07</v>
      </c>
      <c r="W229" s="54">
        <v>9.81</v>
      </c>
      <c r="X229" s="54">
        <v>10.050000000000001</v>
      </c>
      <c r="Y229" s="54">
        <v>11.15</v>
      </c>
      <c r="Z229" s="54">
        <v>10.68</v>
      </c>
      <c r="AA229" s="54">
        <v>10.6</v>
      </c>
      <c r="AB229" s="54">
        <v>11.51</v>
      </c>
    </row>
    <row r="230" spans="2:28" ht="15.75" x14ac:dyDescent="0.3">
      <c r="B230" s="7" t="s">
        <v>241</v>
      </c>
      <c r="C230" s="7" t="s">
        <v>175</v>
      </c>
      <c r="D230" s="54">
        <v>2.44</v>
      </c>
      <c r="E230" s="54">
        <v>2.42</v>
      </c>
      <c r="F230" s="54">
        <v>2.38</v>
      </c>
      <c r="G230" s="54">
        <v>2.2599999999999998</v>
      </c>
      <c r="H230" s="54">
        <v>2.29</v>
      </c>
      <c r="I230" s="54">
        <v>2.2200000000000002</v>
      </c>
      <c r="J230" s="54">
        <v>2.5099999999999998</v>
      </c>
      <c r="K230" s="54">
        <v>2.96</v>
      </c>
      <c r="L230" s="54">
        <v>3.95</v>
      </c>
      <c r="M230" s="54">
        <v>4.71</v>
      </c>
      <c r="N230" s="54">
        <v>4.84</v>
      </c>
      <c r="O230" s="54">
        <v>5.61</v>
      </c>
      <c r="P230" s="54">
        <v>5.44</v>
      </c>
      <c r="Q230" s="54">
        <v>4.88</v>
      </c>
      <c r="R230" s="54">
        <v>5.31</v>
      </c>
      <c r="S230" s="54">
        <v>5.69</v>
      </c>
      <c r="T230" s="54">
        <v>6.6</v>
      </c>
      <c r="U230" s="54">
        <v>5.97</v>
      </c>
      <c r="V230" s="54">
        <v>7.77</v>
      </c>
      <c r="W230" s="54">
        <v>8.9499999999999993</v>
      </c>
      <c r="X230" s="54">
        <v>7.88</v>
      </c>
      <c r="Y230" s="54">
        <v>8.66</v>
      </c>
      <c r="Z230" s="54">
        <v>8.61</v>
      </c>
      <c r="AA230" s="54">
        <v>9.9</v>
      </c>
      <c r="AB230" s="54">
        <v>11.49</v>
      </c>
    </row>
    <row r="231" spans="2:28" ht="15.75" x14ac:dyDescent="0.3">
      <c r="B231" s="7" t="s">
        <v>241</v>
      </c>
      <c r="C231" s="7" t="s">
        <v>176</v>
      </c>
      <c r="D231" s="54">
        <v>0.45</v>
      </c>
      <c r="E231" s="54">
        <v>0.44</v>
      </c>
      <c r="F231" s="54">
        <v>0.42</v>
      </c>
      <c r="G231" s="54">
        <v>0.49</v>
      </c>
      <c r="H231" s="54">
        <v>0.51</v>
      </c>
      <c r="I231" s="54">
        <v>0.75</v>
      </c>
      <c r="J231" s="54">
        <v>1.62</v>
      </c>
      <c r="K231" s="54">
        <v>1.62</v>
      </c>
      <c r="L231" s="54">
        <v>1.6</v>
      </c>
      <c r="M231" s="54">
        <v>1.6</v>
      </c>
      <c r="N231" s="54">
        <v>1.75</v>
      </c>
      <c r="O231" s="54">
        <v>2.2000000000000002</v>
      </c>
      <c r="P231" s="54">
        <v>2.39</v>
      </c>
      <c r="Q231" s="54">
        <v>2.4700000000000002</v>
      </c>
      <c r="R231" s="54">
        <v>2.73</v>
      </c>
      <c r="S231" s="54">
        <v>2.7</v>
      </c>
      <c r="T231" s="54">
        <v>2.89</v>
      </c>
      <c r="U231" s="54">
        <v>3.23</v>
      </c>
      <c r="V231" s="54">
        <v>3.6</v>
      </c>
      <c r="W231" s="54">
        <v>4.51</v>
      </c>
      <c r="X231" s="54">
        <v>4.82</v>
      </c>
      <c r="Y231" s="54">
        <v>4.93</v>
      </c>
      <c r="Z231" s="54">
        <v>4.83</v>
      </c>
      <c r="AA231" s="54">
        <v>5.01</v>
      </c>
      <c r="AB231" s="54">
        <v>4.74</v>
      </c>
    </row>
  </sheetData>
  <mergeCells count="2">
    <mergeCell ref="B2:E2"/>
    <mergeCell ref="B3:N3"/>
  </mergeCells>
  <hyperlinks>
    <hyperlink ref="B1" location="Summary!A1" display="Back to summary" xr:uid="{A28551F5-D055-405E-A4DD-25A1DFD3F7CE}"/>
  </hyperlinks>
  <pageMargins left="0.75" right="0.75" top="1" bottom="1" header="0.5" footer="0.5"/>
  <headerFooter>
    <oddHeader>&amp;C&amp;"Aptos"&amp;10&amp;KFF0000 OFFICIAL&amp;1#_x000D_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F3B71-2F40-4E28-890F-9B5B9135CF6D}">
  <sheetPr>
    <tabColor theme="2"/>
  </sheetPr>
  <dimension ref="B1:AE159"/>
  <sheetViews>
    <sheetView zoomScale="70" zoomScaleNormal="70" workbookViewId="0">
      <selection activeCell="B1" sqref="B1"/>
    </sheetView>
  </sheetViews>
  <sheetFormatPr defaultColWidth="9.140625" defaultRowHeight="15" x14ac:dyDescent="0.25"/>
  <cols>
    <col min="1" max="1" width="3" style="6" customWidth="1"/>
    <col min="2" max="2" width="37.140625" style="6" customWidth="1"/>
    <col min="3" max="3" width="8.7109375" style="6" customWidth="1"/>
    <col min="4" max="4" width="12.85546875" style="6" customWidth="1"/>
    <col min="5" max="5" width="23.85546875" style="6" customWidth="1"/>
    <col min="6" max="28" width="12.85546875" style="6" customWidth="1"/>
    <col min="29" max="16384" width="9.140625" style="6"/>
  </cols>
  <sheetData>
    <row r="1" spans="2:31" ht="24.95" customHeight="1" x14ac:dyDescent="0.25">
      <c r="B1" s="46" t="s">
        <v>84</v>
      </c>
    </row>
    <row r="2" spans="2:31" ht="36" customHeight="1" thickBot="1" x14ac:dyDescent="0.3">
      <c r="B2" s="259" t="s">
        <v>242</v>
      </c>
      <c r="C2" s="260"/>
      <c r="D2" s="260"/>
      <c r="E2" s="260"/>
      <c r="F2" s="9"/>
      <c r="G2" s="9"/>
      <c r="H2" s="9"/>
      <c r="I2" s="9"/>
      <c r="J2" s="9"/>
    </row>
    <row r="3" spans="2:31" ht="28.5" customHeight="1" x14ac:dyDescent="0.25">
      <c r="B3" s="261" t="s">
        <v>243</v>
      </c>
      <c r="C3" s="262"/>
      <c r="D3" s="262"/>
      <c r="E3" s="262"/>
      <c r="F3" s="262"/>
      <c r="G3" s="262"/>
      <c r="H3" s="262"/>
      <c r="I3" s="262"/>
      <c r="J3" s="262"/>
      <c r="K3" s="262"/>
      <c r="L3" s="262"/>
      <c r="M3" s="262"/>
      <c r="N3" s="262"/>
    </row>
    <row r="4" spans="2:31" ht="28.5" customHeight="1" x14ac:dyDescent="0.25">
      <c r="B4" s="8"/>
      <c r="C4" s="10"/>
      <c r="D4" s="10"/>
      <c r="E4" s="10"/>
      <c r="F4" s="10"/>
      <c r="G4" s="10"/>
      <c r="H4" s="10"/>
      <c r="I4" s="10"/>
      <c r="J4" s="10"/>
      <c r="K4" s="10"/>
      <c r="L4" s="10"/>
      <c r="M4" s="10"/>
      <c r="N4" s="10"/>
    </row>
    <row r="5" spans="2:31" ht="18" customHeight="1" x14ac:dyDescent="0.25">
      <c r="B5" s="12" t="s">
        <v>244</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2:31" ht="18" customHeight="1" x14ac:dyDescent="0.25">
      <c r="B6" s="47" t="s">
        <v>245</v>
      </c>
    </row>
    <row r="7" spans="2:31" ht="18" customHeight="1" x14ac:dyDescent="0.3">
      <c r="B7" s="30" t="s">
        <v>92</v>
      </c>
      <c r="C7" s="30" t="s">
        <v>230</v>
      </c>
      <c r="D7" s="30" t="s">
        <v>246</v>
      </c>
      <c r="E7" s="30" t="s">
        <v>247</v>
      </c>
      <c r="F7" s="13">
        <v>2026</v>
      </c>
      <c r="G7" s="13">
        <v>2027</v>
      </c>
      <c r="H7" s="13">
        <v>2028</v>
      </c>
      <c r="I7" s="13">
        <v>2029</v>
      </c>
      <c r="J7" s="13">
        <v>2030</v>
      </c>
      <c r="K7" s="13">
        <v>2031</v>
      </c>
      <c r="L7" s="13">
        <v>2032</v>
      </c>
      <c r="M7" s="13">
        <v>2033</v>
      </c>
      <c r="N7" s="13">
        <v>2034</v>
      </c>
      <c r="O7" s="13">
        <v>2035</v>
      </c>
      <c r="P7" s="13">
        <v>2036</v>
      </c>
      <c r="Q7" s="13">
        <v>2037</v>
      </c>
      <c r="R7" s="13">
        <v>2038</v>
      </c>
      <c r="S7" s="13">
        <v>2039</v>
      </c>
      <c r="T7" s="13">
        <v>2040</v>
      </c>
      <c r="U7" s="13">
        <v>2041</v>
      </c>
      <c r="V7" s="13">
        <v>2042</v>
      </c>
      <c r="W7" s="13">
        <v>2043</v>
      </c>
      <c r="X7" s="13">
        <v>2044</v>
      </c>
      <c r="Y7" s="13">
        <v>2045</v>
      </c>
      <c r="Z7" s="13">
        <v>2046</v>
      </c>
      <c r="AA7" s="13">
        <v>2047</v>
      </c>
      <c r="AB7" s="13">
        <v>2048</v>
      </c>
      <c r="AC7" s="13">
        <v>2049</v>
      </c>
      <c r="AD7" s="13">
        <v>2050</v>
      </c>
    </row>
    <row r="8" spans="2:31" ht="18" customHeight="1" x14ac:dyDescent="0.3">
      <c r="B8" s="7" t="s">
        <v>89</v>
      </c>
      <c r="C8" s="7"/>
      <c r="D8" s="7" t="s">
        <v>248</v>
      </c>
      <c r="E8" s="7" t="s">
        <v>249</v>
      </c>
      <c r="F8" s="7">
        <v>192</v>
      </c>
      <c r="G8" s="7">
        <v>192</v>
      </c>
      <c r="H8" s="7">
        <v>192</v>
      </c>
      <c r="I8" s="7">
        <v>192</v>
      </c>
      <c r="J8" s="7">
        <v>192</v>
      </c>
      <c r="K8" s="7">
        <v>192</v>
      </c>
      <c r="L8" s="7">
        <v>192</v>
      </c>
      <c r="M8" s="7">
        <v>192</v>
      </c>
      <c r="N8" s="7">
        <v>192</v>
      </c>
      <c r="O8" s="7">
        <v>192</v>
      </c>
      <c r="P8" s="7">
        <v>192</v>
      </c>
      <c r="Q8" s="7">
        <v>192</v>
      </c>
      <c r="R8" s="7">
        <v>192</v>
      </c>
      <c r="S8" s="7">
        <v>192</v>
      </c>
      <c r="T8" s="7">
        <v>192</v>
      </c>
      <c r="U8" s="7">
        <v>192</v>
      </c>
      <c r="V8" s="7">
        <v>192</v>
      </c>
      <c r="W8" s="7">
        <v>192</v>
      </c>
      <c r="X8" s="7">
        <v>192</v>
      </c>
      <c r="Y8" s="7">
        <v>192</v>
      </c>
      <c r="Z8" s="7">
        <v>192</v>
      </c>
      <c r="AA8" s="7">
        <v>192</v>
      </c>
      <c r="AB8" s="7">
        <v>192</v>
      </c>
      <c r="AC8" s="7">
        <v>192</v>
      </c>
      <c r="AD8" s="7">
        <v>192</v>
      </c>
    </row>
    <row r="9" spans="2:31" ht="18" customHeight="1" x14ac:dyDescent="0.3">
      <c r="B9" s="7" t="s">
        <v>89</v>
      </c>
      <c r="C9" s="7"/>
      <c r="D9" s="7" t="s">
        <v>250</v>
      </c>
      <c r="E9" s="7"/>
      <c r="F9" s="7">
        <v>0</v>
      </c>
      <c r="G9" s="7" t="s">
        <v>251</v>
      </c>
      <c r="H9" s="7"/>
      <c r="I9" s="7"/>
      <c r="J9" s="7"/>
      <c r="K9" s="7"/>
      <c r="L9" s="7"/>
      <c r="M9" s="7"/>
      <c r="N9" s="7"/>
      <c r="O9" s="7"/>
      <c r="P9" s="7"/>
      <c r="Q9" s="7"/>
      <c r="R9" s="7"/>
      <c r="S9" s="7"/>
      <c r="T9" s="7"/>
      <c r="U9" s="7"/>
      <c r="V9" s="7"/>
      <c r="W9" s="7"/>
      <c r="X9" s="7"/>
      <c r="Y9" s="7"/>
      <c r="Z9" s="7"/>
      <c r="AA9" s="7"/>
      <c r="AB9" s="7"/>
      <c r="AC9" s="7"/>
      <c r="AD9" s="7"/>
    </row>
    <row r="10" spans="2:31" ht="18" customHeight="1" x14ac:dyDescent="0.3">
      <c r="B10" s="7" t="s">
        <v>90</v>
      </c>
      <c r="C10" s="7"/>
      <c r="D10" s="7" t="s">
        <v>248</v>
      </c>
      <c r="E10" s="7" t="s">
        <v>252</v>
      </c>
      <c r="F10" s="7">
        <v>192</v>
      </c>
      <c r="G10" s="7">
        <v>192</v>
      </c>
      <c r="H10" s="7">
        <v>192</v>
      </c>
      <c r="I10" s="7">
        <v>192</v>
      </c>
      <c r="J10" s="7">
        <v>192</v>
      </c>
      <c r="K10" s="7">
        <v>192</v>
      </c>
      <c r="L10" s="7">
        <v>192</v>
      </c>
      <c r="M10" s="7">
        <v>192</v>
      </c>
      <c r="N10" s="7">
        <v>192</v>
      </c>
      <c r="O10" s="7">
        <v>192</v>
      </c>
      <c r="P10" s="7">
        <v>192</v>
      </c>
      <c r="Q10" s="7">
        <v>192</v>
      </c>
      <c r="R10" s="7">
        <v>192</v>
      </c>
      <c r="S10" s="7">
        <v>192</v>
      </c>
      <c r="T10" s="7">
        <v>192</v>
      </c>
      <c r="U10" s="7">
        <v>192</v>
      </c>
      <c r="V10" s="7">
        <v>192</v>
      </c>
      <c r="W10" s="7">
        <v>192</v>
      </c>
      <c r="X10" s="7">
        <v>192</v>
      </c>
      <c r="Y10" s="7">
        <v>192</v>
      </c>
      <c r="Z10" s="7">
        <v>192</v>
      </c>
      <c r="AA10" s="7">
        <v>192</v>
      </c>
      <c r="AB10" s="7">
        <v>192</v>
      </c>
      <c r="AC10" s="7">
        <v>192</v>
      </c>
      <c r="AD10" s="7">
        <v>192</v>
      </c>
    </row>
    <row r="11" spans="2:31" ht="18" customHeight="1" x14ac:dyDescent="0.3">
      <c r="B11" s="7" t="s">
        <v>90</v>
      </c>
      <c r="C11" s="7"/>
      <c r="D11" s="7" t="s">
        <v>250</v>
      </c>
      <c r="E11" s="7"/>
      <c r="F11" s="7">
        <v>0</v>
      </c>
      <c r="G11" s="7" t="s">
        <v>251</v>
      </c>
      <c r="H11" s="7"/>
      <c r="I11" s="7"/>
      <c r="J11" s="7"/>
      <c r="K11" s="7"/>
      <c r="L11" s="7"/>
      <c r="M11" s="7"/>
      <c r="N11" s="7"/>
      <c r="O11" s="7"/>
      <c r="P11" s="7"/>
      <c r="Q11" s="7"/>
      <c r="R11" s="7"/>
      <c r="S11" s="7"/>
      <c r="T11" s="7"/>
      <c r="U11" s="7"/>
      <c r="V11" s="7"/>
      <c r="W11" s="7"/>
      <c r="X11" s="7"/>
      <c r="Y11" s="7"/>
      <c r="Z11" s="7"/>
      <c r="AA11" s="7"/>
      <c r="AB11" s="7"/>
      <c r="AC11" s="7"/>
      <c r="AD11" s="7"/>
    </row>
    <row r="12" spans="2:31" ht="18" customHeight="1" x14ac:dyDescent="0.3">
      <c r="B12" s="7" t="s">
        <v>112</v>
      </c>
      <c r="C12" s="7"/>
      <c r="D12" s="7" t="s">
        <v>248</v>
      </c>
      <c r="E12" s="7"/>
      <c r="F12" s="7">
        <v>192</v>
      </c>
      <c r="G12" s="7">
        <v>192</v>
      </c>
      <c r="H12" s="7">
        <v>192</v>
      </c>
      <c r="I12" s="7">
        <v>192</v>
      </c>
      <c r="J12" s="7">
        <v>192</v>
      </c>
      <c r="K12" s="7">
        <v>192</v>
      </c>
      <c r="L12" s="7">
        <v>192</v>
      </c>
      <c r="M12" s="7">
        <v>192</v>
      </c>
      <c r="N12" s="7">
        <v>192</v>
      </c>
      <c r="O12" s="7">
        <v>192</v>
      </c>
      <c r="P12" s="7">
        <v>192</v>
      </c>
      <c r="Q12" s="7">
        <v>192</v>
      </c>
      <c r="R12" s="7">
        <v>192</v>
      </c>
      <c r="S12" s="7">
        <v>192</v>
      </c>
      <c r="T12" s="7">
        <v>192</v>
      </c>
      <c r="U12" s="7">
        <v>192</v>
      </c>
      <c r="V12" s="7">
        <v>192</v>
      </c>
      <c r="W12" s="7">
        <v>192</v>
      </c>
      <c r="X12" s="7">
        <v>192</v>
      </c>
      <c r="Y12" s="7">
        <v>192</v>
      </c>
      <c r="Z12" s="7">
        <v>192</v>
      </c>
      <c r="AA12" s="7">
        <v>192</v>
      </c>
      <c r="AB12" s="7">
        <v>192</v>
      </c>
      <c r="AC12" s="7">
        <v>192</v>
      </c>
      <c r="AD12" s="7">
        <v>192</v>
      </c>
    </row>
    <row r="13" spans="2:31" ht="18" customHeight="1" x14ac:dyDescent="0.3">
      <c r="B13" s="7" t="s">
        <v>112</v>
      </c>
      <c r="C13" s="7"/>
      <c r="D13" s="7" t="s">
        <v>250</v>
      </c>
      <c r="E13" s="7" t="s">
        <v>253</v>
      </c>
      <c r="F13" s="7">
        <v>0</v>
      </c>
      <c r="G13" s="7" t="s">
        <v>251</v>
      </c>
      <c r="H13" s="7"/>
      <c r="I13" s="7"/>
      <c r="J13" s="7"/>
      <c r="K13" s="7"/>
      <c r="L13" s="7"/>
      <c r="M13" s="7"/>
      <c r="N13" s="7"/>
      <c r="O13" s="7"/>
      <c r="P13" s="7"/>
      <c r="Q13" s="7"/>
      <c r="R13" s="7"/>
      <c r="S13" s="7"/>
      <c r="T13" s="7"/>
      <c r="U13" s="7"/>
      <c r="V13" s="7"/>
      <c r="W13" s="7"/>
      <c r="X13" s="7"/>
      <c r="Y13" s="7"/>
      <c r="Z13" s="7"/>
      <c r="AA13" s="7"/>
      <c r="AB13" s="7"/>
      <c r="AC13" s="7"/>
      <c r="AD13" s="7"/>
    </row>
    <row r="14" spans="2:31" ht="18" customHeight="1" x14ac:dyDescent="0.3">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row>
    <row r="15" spans="2:31" ht="18" customHeight="1" x14ac:dyDescent="0.25">
      <c r="B15" s="12" t="s">
        <v>254</v>
      </c>
      <c r="C15" s="1"/>
      <c r="D15" s="1"/>
      <c r="E15" s="1"/>
      <c r="F15" s="1"/>
      <c r="G15" s="1"/>
      <c r="H15" s="1"/>
      <c r="I15" s="1"/>
      <c r="J15" s="1"/>
      <c r="K15" s="1"/>
      <c r="L15" s="1"/>
      <c r="M15" s="1"/>
      <c r="N15" s="1"/>
      <c r="O15" s="1"/>
      <c r="P15" s="1"/>
      <c r="Q15" s="1"/>
      <c r="R15" s="1"/>
      <c r="S15" s="1"/>
      <c r="T15" s="1"/>
      <c r="U15" s="1"/>
      <c r="V15" s="1"/>
      <c r="W15" s="1"/>
      <c r="X15" s="1"/>
      <c r="Y15" s="1"/>
      <c r="Z15" s="1"/>
      <c r="AA15" s="1"/>
      <c r="AB15" s="1"/>
    </row>
    <row r="16" spans="2:31" x14ac:dyDescent="0.25">
      <c r="B16" s="58" t="s">
        <v>144</v>
      </c>
    </row>
    <row r="17" spans="2:28" ht="15.75" x14ac:dyDescent="0.3">
      <c r="B17" s="30" t="s">
        <v>92</v>
      </c>
      <c r="C17" s="30" t="s">
        <v>230</v>
      </c>
      <c r="D17" s="13">
        <v>2026</v>
      </c>
      <c r="E17" s="13">
        <v>2027</v>
      </c>
      <c r="F17" s="13">
        <v>2028</v>
      </c>
      <c r="G17" s="13">
        <v>2029</v>
      </c>
      <c r="H17" s="13">
        <v>2030</v>
      </c>
      <c r="I17" s="13">
        <v>2031</v>
      </c>
      <c r="J17" s="13">
        <v>2032</v>
      </c>
      <c r="K17" s="13">
        <v>2033</v>
      </c>
      <c r="L17" s="13">
        <v>2034</v>
      </c>
      <c r="M17" s="13">
        <v>2035</v>
      </c>
      <c r="N17" s="13">
        <v>2036</v>
      </c>
      <c r="O17" s="13">
        <v>2037</v>
      </c>
      <c r="P17" s="13">
        <v>2038</v>
      </c>
      <c r="Q17" s="13">
        <v>2039</v>
      </c>
      <c r="R17" s="13">
        <v>2040</v>
      </c>
      <c r="S17" s="13">
        <v>2041</v>
      </c>
      <c r="T17" s="13">
        <v>2042</v>
      </c>
      <c r="U17" s="13">
        <v>2043</v>
      </c>
      <c r="V17" s="13">
        <v>2044</v>
      </c>
      <c r="W17" s="13">
        <v>2045</v>
      </c>
      <c r="X17" s="13">
        <v>2046</v>
      </c>
      <c r="Y17" s="13">
        <v>2047</v>
      </c>
      <c r="Z17" s="13">
        <v>2048</v>
      </c>
      <c r="AA17" s="13">
        <v>2049</v>
      </c>
      <c r="AB17" s="13">
        <v>2050</v>
      </c>
    </row>
    <row r="18" spans="2:28" ht="15.75" x14ac:dyDescent="0.3">
      <c r="B18" s="7" t="s">
        <v>239</v>
      </c>
      <c r="C18" s="7" t="s">
        <v>153</v>
      </c>
      <c r="D18" s="55">
        <v>70</v>
      </c>
      <c r="E18" s="55">
        <v>135</v>
      </c>
      <c r="F18" s="55">
        <v>136</v>
      </c>
      <c r="G18" s="55">
        <v>143</v>
      </c>
      <c r="H18" s="55">
        <v>3557</v>
      </c>
      <c r="I18" s="55">
        <v>3782</v>
      </c>
      <c r="J18" s="55">
        <v>3913</v>
      </c>
      <c r="K18" s="55">
        <v>4732</v>
      </c>
      <c r="L18" s="55">
        <v>11372</v>
      </c>
      <c r="M18" s="55">
        <v>12362</v>
      </c>
      <c r="N18" s="55">
        <v>14718</v>
      </c>
      <c r="O18" s="55">
        <v>18998</v>
      </c>
      <c r="P18" s="55">
        <v>23777</v>
      </c>
      <c r="Q18" s="55">
        <v>29168</v>
      </c>
      <c r="R18" s="55">
        <v>29283</v>
      </c>
      <c r="S18" s="55">
        <v>33785</v>
      </c>
      <c r="T18" s="55">
        <v>34144</v>
      </c>
      <c r="U18" s="55">
        <v>37135</v>
      </c>
      <c r="V18" s="55">
        <v>47407</v>
      </c>
      <c r="W18" s="55">
        <v>52073</v>
      </c>
      <c r="X18" s="55">
        <v>58976</v>
      </c>
      <c r="Y18" s="55">
        <v>61791</v>
      </c>
      <c r="Z18" s="55">
        <v>62393</v>
      </c>
      <c r="AA18" s="55">
        <v>62286</v>
      </c>
      <c r="AB18" s="55">
        <v>72392</v>
      </c>
    </row>
    <row r="19" spans="2:28" ht="15.75" x14ac:dyDescent="0.3">
      <c r="B19" s="7" t="s">
        <v>239</v>
      </c>
      <c r="C19" s="7" t="s">
        <v>154</v>
      </c>
      <c r="D19" s="55">
        <v>0</v>
      </c>
      <c r="E19" s="55">
        <v>16</v>
      </c>
      <c r="F19" s="55">
        <v>33</v>
      </c>
      <c r="G19" s="55">
        <v>38</v>
      </c>
      <c r="H19" s="55">
        <v>54</v>
      </c>
      <c r="I19" s="55">
        <v>61</v>
      </c>
      <c r="J19" s="55">
        <v>82</v>
      </c>
      <c r="K19" s="55">
        <v>548</v>
      </c>
      <c r="L19" s="55">
        <v>659</v>
      </c>
      <c r="M19" s="55">
        <v>1026</v>
      </c>
      <c r="N19" s="55">
        <v>1387</v>
      </c>
      <c r="O19" s="55">
        <v>1925</v>
      </c>
      <c r="P19" s="55">
        <v>2310</v>
      </c>
      <c r="Q19" s="55">
        <v>2670</v>
      </c>
      <c r="R19" s="55">
        <v>2944</v>
      </c>
      <c r="S19" s="55">
        <v>3275</v>
      </c>
      <c r="T19" s="55">
        <v>3725</v>
      </c>
      <c r="U19" s="55">
        <v>4220</v>
      </c>
      <c r="V19" s="55">
        <v>4851</v>
      </c>
      <c r="W19" s="55">
        <v>5991</v>
      </c>
      <c r="X19" s="55">
        <v>6102</v>
      </c>
      <c r="Y19" s="55">
        <v>6536</v>
      </c>
      <c r="Z19" s="55">
        <v>6982</v>
      </c>
      <c r="AA19" s="55">
        <v>7007</v>
      </c>
      <c r="AB19" s="55">
        <v>7274</v>
      </c>
    </row>
    <row r="20" spans="2:28" ht="15.75" x14ac:dyDescent="0.3">
      <c r="B20" s="7" t="s">
        <v>239</v>
      </c>
      <c r="C20" s="7" t="s">
        <v>155</v>
      </c>
      <c r="D20" s="55">
        <v>0</v>
      </c>
      <c r="E20" s="55">
        <v>0</v>
      </c>
      <c r="F20" s="55">
        <v>4</v>
      </c>
      <c r="G20" s="55">
        <v>7</v>
      </c>
      <c r="H20" s="55">
        <v>8</v>
      </c>
      <c r="I20" s="55">
        <v>33</v>
      </c>
      <c r="J20" s="55">
        <v>35</v>
      </c>
      <c r="K20" s="55">
        <v>796</v>
      </c>
      <c r="L20" s="55">
        <v>841</v>
      </c>
      <c r="M20" s="55">
        <v>1284</v>
      </c>
      <c r="N20" s="55">
        <v>1332</v>
      </c>
      <c r="O20" s="55">
        <v>4005</v>
      </c>
      <c r="P20" s="55">
        <v>4414</v>
      </c>
      <c r="Q20" s="55">
        <v>4863</v>
      </c>
      <c r="R20" s="55">
        <v>4945</v>
      </c>
      <c r="S20" s="55">
        <v>5247</v>
      </c>
      <c r="T20" s="55">
        <v>7342</v>
      </c>
      <c r="U20" s="55">
        <v>9848</v>
      </c>
      <c r="V20" s="55">
        <v>11960</v>
      </c>
      <c r="W20" s="55">
        <v>13535</v>
      </c>
      <c r="X20" s="55">
        <v>13700</v>
      </c>
      <c r="Y20" s="55">
        <v>14035</v>
      </c>
      <c r="Z20" s="55">
        <v>15386</v>
      </c>
      <c r="AA20" s="55">
        <v>15711</v>
      </c>
      <c r="AB20" s="55">
        <v>17136</v>
      </c>
    </row>
    <row r="21" spans="2:28" ht="15.75" x14ac:dyDescent="0.3">
      <c r="B21" s="7" t="s">
        <v>239</v>
      </c>
      <c r="C21" s="7" t="s">
        <v>156</v>
      </c>
      <c r="D21" s="55">
        <v>0</v>
      </c>
      <c r="E21" s="55">
        <v>20</v>
      </c>
      <c r="F21" s="55">
        <v>24</v>
      </c>
      <c r="G21" s="55">
        <v>36</v>
      </c>
      <c r="H21" s="55">
        <v>2600</v>
      </c>
      <c r="I21" s="55">
        <v>2614</v>
      </c>
      <c r="J21" s="55">
        <v>2672</v>
      </c>
      <c r="K21" s="55">
        <v>3176</v>
      </c>
      <c r="L21" s="55">
        <v>8028</v>
      </c>
      <c r="M21" s="55">
        <v>8457</v>
      </c>
      <c r="N21" s="55">
        <v>10064</v>
      </c>
      <c r="O21" s="55">
        <v>12796</v>
      </c>
      <c r="P21" s="55">
        <v>16018</v>
      </c>
      <c r="Q21" s="55">
        <v>20025</v>
      </c>
      <c r="R21" s="55">
        <v>20394</v>
      </c>
      <c r="S21" s="55">
        <v>23149</v>
      </c>
      <c r="T21" s="55">
        <v>23337</v>
      </c>
      <c r="U21" s="55">
        <v>25724</v>
      </c>
      <c r="V21" s="55">
        <v>28455</v>
      </c>
      <c r="W21" s="55">
        <v>31555</v>
      </c>
      <c r="X21" s="55">
        <v>34329</v>
      </c>
      <c r="Y21" s="55">
        <v>36323</v>
      </c>
      <c r="Z21" s="55">
        <v>37110</v>
      </c>
      <c r="AA21" s="55">
        <v>35895</v>
      </c>
      <c r="AB21" s="55">
        <v>42112</v>
      </c>
    </row>
    <row r="22" spans="2:28" ht="15.75" x14ac:dyDescent="0.3">
      <c r="B22" s="7" t="s">
        <v>239</v>
      </c>
      <c r="C22" s="7" t="s">
        <v>157</v>
      </c>
      <c r="D22" s="55">
        <v>4</v>
      </c>
      <c r="E22" s="55">
        <v>417</v>
      </c>
      <c r="F22" s="55">
        <v>419</v>
      </c>
      <c r="G22" s="55">
        <v>448</v>
      </c>
      <c r="H22" s="55">
        <v>451</v>
      </c>
      <c r="I22" s="55">
        <v>714</v>
      </c>
      <c r="J22" s="55">
        <v>742</v>
      </c>
      <c r="K22" s="55">
        <v>1237</v>
      </c>
      <c r="L22" s="55">
        <v>1587</v>
      </c>
      <c r="M22" s="55">
        <v>1721</v>
      </c>
      <c r="N22" s="55">
        <v>5397</v>
      </c>
      <c r="O22" s="55">
        <v>5743</v>
      </c>
      <c r="P22" s="55">
        <v>6662</v>
      </c>
      <c r="Q22" s="55">
        <v>7947</v>
      </c>
      <c r="R22" s="55">
        <v>11286</v>
      </c>
      <c r="S22" s="55">
        <v>11568</v>
      </c>
      <c r="T22" s="55">
        <v>11991</v>
      </c>
      <c r="U22" s="55">
        <v>12498</v>
      </c>
      <c r="V22" s="55">
        <v>13727</v>
      </c>
      <c r="W22" s="55">
        <v>16401</v>
      </c>
      <c r="X22" s="55">
        <v>17542</v>
      </c>
      <c r="Y22" s="55">
        <v>16758</v>
      </c>
      <c r="Z22" s="55">
        <v>15689</v>
      </c>
      <c r="AA22" s="55">
        <v>16823</v>
      </c>
      <c r="AB22" s="55">
        <v>17264</v>
      </c>
    </row>
    <row r="23" spans="2:28" ht="15.75" x14ac:dyDescent="0.3">
      <c r="B23" s="7" t="s">
        <v>239</v>
      </c>
      <c r="C23" s="7" t="s">
        <v>158</v>
      </c>
      <c r="D23" s="55">
        <v>0</v>
      </c>
      <c r="E23" s="55">
        <v>0</v>
      </c>
      <c r="F23" s="55">
        <v>4</v>
      </c>
      <c r="G23" s="55">
        <v>7</v>
      </c>
      <c r="H23" s="55">
        <v>7</v>
      </c>
      <c r="I23" s="55">
        <v>9</v>
      </c>
      <c r="J23" s="55">
        <v>10</v>
      </c>
      <c r="K23" s="55">
        <v>210</v>
      </c>
      <c r="L23" s="55">
        <v>237</v>
      </c>
      <c r="M23" s="55">
        <v>392</v>
      </c>
      <c r="N23" s="55">
        <v>399</v>
      </c>
      <c r="O23" s="55">
        <v>833</v>
      </c>
      <c r="P23" s="55">
        <v>938</v>
      </c>
      <c r="Q23" s="55">
        <v>1059</v>
      </c>
      <c r="R23" s="55">
        <v>1087</v>
      </c>
      <c r="S23" s="55">
        <v>1156</v>
      </c>
      <c r="T23" s="55">
        <v>1461</v>
      </c>
      <c r="U23" s="55">
        <v>1836</v>
      </c>
      <c r="V23" s="55">
        <v>2229</v>
      </c>
      <c r="W23" s="55">
        <v>2946</v>
      </c>
      <c r="X23" s="55">
        <v>2968</v>
      </c>
      <c r="Y23" s="55">
        <v>3050</v>
      </c>
      <c r="Z23" s="55">
        <v>3264</v>
      </c>
      <c r="AA23" s="55">
        <v>3392</v>
      </c>
      <c r="AB23" s="55">
        <v>3654</v>
      </c>
    </row>
    <row r="24" spans="2:28" ht="15.75" x14ac:dyDescent="0.3">
      <c r="B24" s="7" t="s">
        <v>239</v>
      </c>
      <c r="C24" s="7" t="s">
        <v>159</v>
      </c>
      <c r="D24" s="55">
        <v>11</v>
      </c>
      <c r="E24" s="55">
        <v>731</v>
      </c>
      <c r="F24" s="55">
        <v>736</v>
      </c>
      <c r="G24" s="55">
        <v>818</v>
      </c>
      <c r="H24" s="55">
        <v>863</v>
      </c>
      <c r="I24" s="55">
        <v>1316</v>
      </c>
      <c r="J24" s="55">
        <v>1356</v>
      </c>
      <c r="K24" s="55">
        <v>2803</v>
      </c>
      <c r="L24" s="55">
        <v>3692</v>
      </c>
      <c r="M24" s="55">
        <v>4107</v>
      </c>
      <c r="N24" s="55">
        <v>10183</v>
      </c>
      <c r="O24" s="55">
        <v>12992</v>
      </c>
      <c r="P24" s="55">
        <v>15915</v>
      </c>
      <c r="Q24" s="55">
        <v>24354</v>
      </c>
      <c r="R24" s="55">
        <v>39288</v>
      </c>
      <c r="S24" s="55">
        <v>40181</v>
      </c>
      <c r="T24" s="55">
        <v>42117</v>
      </c>
      <c r="U24" s="55">
        <v>43540</v>
      </c>
      <c r="V24" s="55">
        <v>48912</v>
      </c>
      <c r="W24" s="55">
        <v>56199</v>
      </c>
      <c r="X24" s="55">
        <v>59902</v>
      </c>
      <c r="Y24" s="55">
        <v>54025</v>
      </c>
      <c r="Z24" s="55">
        <v>45459</v>
      </c>
      <c r="AA24" s="55">
        <v>50387</v>
      </c>
      <c r="AB24" s="55">
        <v>52052</v>
      </c>
    </row>
    <row r="25" spans="2:28" ht="15.75" x14ac:dyDescent="0.3">
      <c r="B25" s="7" t="s">
        <v>239</v>
      </c>
      <c r="C25" s="7" t="s">
        <v>160</v>
      </c>
      <c r="D25" s="55">
        <v>725</v>
      </c>
      <c r="E25" s="55">
        <v>959</v>
      </c>
      <c r="F25" s="55">
        <v>969</v>
      </c>
      <c r="G25" s="55">
        <v>991</v>
      </c>
      <c r="H25" s="55">
        <v>2587</v>
      </c>
      <c r="I25" s="55">
        <v>3415</v>
      </c>
      <c r="J25" s="55">
        <v>3713</v>
      </c>
      <c r="K25" s="55">
        <v>5622</v>
      </c>
      <c r="L25" s="55">
        <v>7562</v>
      </c>
      <c r="M25" s="55">
        <v>7958</v>
      </c>
      <c r="N25" s="55">
        <v>8835</v>
      </c>
      <c r="O25" s="55">
        <v>11010</v>
      </c>
      <c r="P25" s="55">
        <v>13900</v>
      </c>
      <c r="Q25" s="55">
        <v>15724</v>
      </c>
      <c r="R25" s="55">
        <v>13947</v>
      </c>
      <c r="S25" s="55">
        <v>15370</v>
      </c>
      <c r="T25" s="55">
        <v>15432</v>
      </c>
      <c r="U25" s="55">
        <v>16408</v>
      </c>
      <c r="V25" s="55">
        <v>19364</v>
      </c>
      <c r="W25" s="55">
        <v>23094</v>
      </c>
      <c r="X25" s="55">
        <v>24059</v>
      </c>
      <c r="Y25" s="55">
        <v>25298</v>
      </c>
      <c r="Z25" s="55">
        <v>31342</v>
      </c>
      <c r="AA25" s="55">
        <v>37053</v>
      </c>
      <c r="AB25" s="55">
        <v>38802</v>
      </c>
    </row>
    <row r="26" spans="2:28" ht="15.75" x14ac:dyDescent="0.3">
      <c r="B26" s="7" t="s">
        <v>239</v>
      </c>
      <c r="C26" s="7" t="s">
        <v>161</v>
      </c>
      <c r="D26" s="55">
        <v>317</v>
      </c>
      <c r="E26" s="55">
        <v>411</v>
      </c>
      <c r="F26" s="55">
        <v>418</v>
      </c>
      <c r="G26" s="55">
        <v>435</v>
      </c>
      <c r="H26" s="55">
        <v>481</v>
      </c>
      <c r="I26" s="55">
        <v>744</v>
      </c>
      <c r="J26" s="55">
        <v>836</v>
      </c>
      <c r="K26" s="55">
        <v>13759</v>
      </c>
      <c r="L26" s="55">
        <v>14227</v>
      </c>
      <c r="M26" s="55">
        <v>20056</v>
      </c>
      <c r="N26" s="55">
        <v>28590</v>
      </c>
      <c r="O26" s="55">
        <v>29885</v>
      </c>
      <c r="P26" s="55">
        <v>40554</v>
      </c>
      <c r="Q26" s="55">
        <v>48897</v>
      </c>
      <c r="R26" s="55">
        <v>52951</v>
      </c>
      <c r="S26" s="55">
        <v>60157</v>
      </c>
      <c r="T26" s="55">
        <v>65824</v>
      </c>
      <c r="U26" s="55">
        <v>68650</v>
      </c>
      <c r="V26" s="55">
        <v>76710</v>
      </c>
      <c r="W26" s="55">
        <v>90077</v>
      </c>
      <c r="X26" s="55">
        <v>94076</v>
      </c>
      <c r="Y26" s="55">
        <v>106008</v>
      </c>
      <c r="Z26" s="55">
        <v>112314</v>
      </c>
      <c r="AA26" s="55">
        <v>113131</v>
      </c>
      <c r="AB26" s="55">
        <v>109743</v>
      </c>
    </row>
    <row r="27" spans="2:28" ht="15.75" x14ac:dyDescent="0.3">
      <c r="B27" s="7" t="s">
        <v>239</v>
      </c>
      <c r="C27" s="7" t="s">
        <v>162</v>
      </c>
      <c r="D27" s="55">
        <v>0</v>
      </c>
      <c r="E27" s="55">
        <v>2</v>
      </c>
      <c r="F27" s="55">
        <v>7</v>
      </c>
      <c r="G27" s="55">
        <v>14</v>
      </c>
      <c r="H27" s="55">
        <v>14</v>
      </c>
      <c r="I27" s="55">
        <v>22</v>
      </c>
      <c r="J27" s="55">
        <v>23</v>
      </c>
      <c r="K27" s="55">
        <v>327</v>
      </c>
      <c r="L27" s="55">
        <v>352</v>
      </c>
      <c r="M27" s="55">
        <v>540</v>
      </c>
      <c r="N27" s="55">
        <v>548</v>
      </c>
      <c r="O27" s="55">
        <v>1282</v>
      </c>
      <c r="P27" s="55">
        <v>1481</v>
      </c>
      <c r="Q27" s="55">
        <v>1639</v>
      </c>
      <c r="R27" s="55">
        <v>1686</v>
      </c>
      <c r="S27" s="55">
        <v>1786</v>
      </c>
      <c r="T27" s="55">
        <v>2321</v>
      </c>
      <c r="U27" s="55">
        <v>2824</v>
      </c>
      <c r="V27" s="55">
        <v>3379</v>
      </c>
      <c r="W27" s="55">
        <v>4323</v>
      </c>
      <c r="X27" s="55">
        <v>4313</v>
      </c>
      <c r="Y27" s="55">
        <v>4465</v>
      </c>
      <c r="Z27" s="55">
        <v>4805</v>
      </c>
      <c r="AA27" s="55">
        <v>4937</v>
      </c>
      <c r="AB27" s="55">
        <v>5404</v>
      </c>
    </row>
    <row r="28" spans="2:28" ht="15.75" x14ac:dyDescent="0.3">
      <c r="B28" s="7" t="s">
        <v>239</v>
      </c>
      <c r="C28" s="7" t="s">
        <v>163</v>
      </c>
      <c r="D28" s="55">
        <v>23</v>
      </c>
      <c r="E28" s="55">
        <v>143</v>
      </c>
      <c r="F28" s="55">
        <v>146</v>
      </c>
      <c r="G28" s="55">
        <v>161</v>
      </c>
      <c r="H28" s="55">
        <v>2765</v>
      </c>
      <c r="I28" s="55">
        <v>2875</v>
      </c>
      <c r="J28" s="55">
        <v>2948</v>
      </c>
      <c r="K28" s="55">
        <v>29041</v>
      </c>
      <c r="L28" s="55">
        <v>35611</v>
      </c>
      <c r="M28" s="55">
        <v>47047</v>
      </c>
      <c r="N28" s="55">
        <v>64598</v>
      </c>
      <c r="O28" s="55">
        <v>69322</v>
      </c>
      <c r="P28" s="55">
        <v>96785</v>
      </c>
      <c r="Q28" s="55">
        <v>117715</v>
      </c>
      <c r="R28" s="55">
        <v>128589</v>
      </c>
      <c r="S28" s="55">
        <v>155046</v>
      </c>
      <c r="T28" s="55">
        <v>160339</v>
      </c>
      <c r="U28" s="55">
        <v>170007</v>
      </c>
      <c r="V28" s="55">
        <v>189216</v>
      </c>
      <c r="W28" s="55">
        <v>216973</v>
      </c>
      <c r="X28" s="55">
        <v>230474</v>
      </c>
      <c r="Y28" s="55">
        <v>255626</v>
      </c>
      <c r="Z28" s="55">
        <v>265261</v>
      </c>
      <c r="AA28" s="55">
        <v>260593</v>
      </c>
      <c r="AB28" s="55">
        <v>264471</v>
      </c>
    </row>
    <row r="29" spans="2:28" ht="15.75" x14ac:dyDescent="0.3">
      <c r="B29" s="7" t="s">
        <v>239</v>
      </c>
      <c r="C29" s="7" t="s">
        <v>164</v>
      </c>
      <c r="D29" s="55">
        <v>1734</v>
      </c>
      <c r="E29" s="55">
        <v>2359</v>
      </c>
      <c r="F29" s="55">
        <v>2378</v>
      </c>
      <c r="G29" s="55">
        <v>2419</v>
      </c>
      <c r="H29" s="55">
        <v>6358</v>
      </c>
      <c r="I29" s="55">
        <v>8383</v>
      </c>
      <c r="J29" s="55">
        <v>8968</v>
      </c>
      <c r="K29" s="55">
        <v>13599</v>
      </c>
      <c r="L29" s="55">
        <v>18202</v>
      </c>
      <c r="M29" s="55">
        <v>19156</v>
      </c>
      <c r="N29" s="55">
        <v>21152</v>
      </c>
      <c r="O29" s="55">
        <v>25218</v>
      </c>
      <c r="P29" s="55">
        <v>31824</v>
      </c>
      <c r="Q29" s="55">
        <v>37404</v>
      </c>
      <c r="R29" s="55">
        <v>33386</v>
      </c>
      <c r="S29" s="55">
        <v>36432</v>
      </c>
      <c r="T29" s="55">
        <v>36601</v>
      </c>
      <c r="U29" s="55">
        <v>38443</v>
      </c>
      <c r="V29" s="55">
        <v>49213</v>
      </c>
      <c r="W29" s="55">
        <v>56844</v>
      </c>
      <c r="X29" s="55">
        <v>61431</v>
      </c>
      <c r="Y29" s="55">
        <v>63924</v>
      </c>
      <c r="Z29" s="55">
        <v>76590</v>
      </c>
      <c r="AA29" s="55">
        <v>88977</v>
      </c>
      <c r="AB29" s="55">
        <v>92679</v>
      </c>
    </row>
    <row r="30" spans="2:28" ht="15.75" x14ac:dyDescent="0.3">
      <c r="B30" s="7" t="s">
        <v>239</v>
      </c>
      <c r="C30" s="7" t="s">
        <v>165</v>
      </c>
      <c r="D30" s="55">
        <v>5053</v>
      </c>
      <c r="E30" s="55">
        <v>6038</v>
      </c>
      <c r="F30" s="55">
        <v>6063</v>
      </c>
      <c r="G30" s="55">
        <v>6157</v>
      </c>
      <c r="H30" s="55">
        <v>14574</v>
      </c>
      <c r="I30" s="55">
        <v>18415</v>
      </c>
      <c r="J30" s="55">
        <v>20002</v>
      </c>
      <c r="K30" s="55">
        <v>29041</v>
      </c>
      <c r="L30" s="55">
        <v>42749</v>
      </c>
      <c r="M30" s="55">
        <v>45494</v>
      </c>
      <c r="N30" s="55">
        <v>51244</v>
      </c>
      <c r="O30" s="55">
        <v>62359</v>
      </c>
      <c r="P30" s="55">
        <v>78527</v>
      </c>
      <c r="Q30" s="55">
        <v>92460</v>
      </c>
      <c r="R30" s="55">
        <v>87818</v>
      </c>
      <c r="S30" s="55">
        <v>98406</v>
      </c>
      <c r="T30" s="55">
        <v>98652</v>
      </c>
      <c r="U30" s="55">
        <v>105806</v>
      </c>
      <c r="V30" s="55">
        <v>123623</v>
      </c>
      <c r="W30" s="55">
        <v>147602</v>
      </c>
      <c r="X30" s="55">
        <v>162157</v>
      </c>
      <c r="Y30" s="55">
        <v>171179</v>
      </c>
      <c r="Z30" s="55">
        <v>198395</v>
      </c>
      <c r="AA30" s="55">
        <v>214399</v>
      </c>
      <c r="AB30" s="55">
        <v>233157</v>
      </c>
    </row>
    <row r="31" spans="2:28" ht="15.75" x14ac:dyDescent="0.3">
      <c r="B31" s="7" t="s">
        <v>239</v>
      </c>
      <c r="C31" s="7" t="s">
        <v>166</v>
      </c>
      <c r="D31" s="55">
        <v>0</v>
      </c>
      <c r="E31" s="55">
        <v>275</v>
      </c>
      <c r="F31" s="55">
        <v>276</v>
      </c>
      <c r="G31" s="55">
        <v>305</v>
      </c>
      <c r="H31" s="55">
        <v>306</v>
      </c>
      <c r="I31" s="55">
        <v>437</v>
      </c>
      <c r="J31" s="55">
        <v>446</v>
      </c>
      <c r="K31" s="55">
        <v>751</v>
      </c>
      <c r="L31" s="55">
        <v>1003</v>
      </c>
      <c r="M31" s="55">
        <v>1107</v>
      </c>
      <c r="N31" s="55">
        <v>2492</v>
      </c>
      <c r="O31" s="55">
        <v>2788</v>
      </c>
      <c r="P31" s="55">
        <v>3353</v>
      </c>
      <c r="Q31" s="55">
        <v>4348</v>
      </c>
      <c r="R31" s="55">
        <v>6558</v>
      </c>
      <c r="S31" s="55">
        <v>6739</v>
      </c>
      <c r="T31" s="55">
        <v>7044</v>
      </c>
      <c r="U31" s="55">
        <v>7315</v>
      </c>
      <c r="V31" s="55">
        <v>8143</v>
      </c>
      <c r="W31" s="55">
        <v>9853</v>
      </c>
      <c r="X31" s="55">
        <v>10331</v>
      </c>
      <c r="Y31" s="55">
        <v>9673</v>
      </c>
      <c r="Z31" s="55">
        <v>8896</v>
      </c>
      <c r="AA31" s="55">
        <v>9679</v>
      </c>
      <c r="AB31" s="55">
        <v>9967</v>
      </c>
    </row>
    <row r="32" spans="2:28" ht="15.75" x14ac:dyDescent="0.3">
      <c r="B32" s="7" t="s">
        <v>239</v>
      </c>
      <c r="C32" s="7" t="s">
        <v>167</v>
      </c>
      <c r="D32" s="55">
        <v>1</v>
      </c>
      <c r="E32" s="55">
        <v>10</v>
      </c>
      <c r="F32" s="55">
        <v>10</v>
      </c>
      <c r="G32" s="55">
        <v>10</v>
      </c>
      <c r="H32" s="55">
        <v>63</v>
      </c>
      <c r="I32" s="55">
        <v>66</v>
      </c>
      <c r="J32" s="55">
        <v>71</v>
      </c>
      <c r="K32" s="55">
        <v>350</v>
      </c>
      <c r="L32" s="55">
        <v>493</v>
      </c>
      <c r="M32" s="55">
        <v>579</v>
      </c>
      <c r="N32" s="55">
        <v>789</v>
      </c>
      <c r="O32" s="55">
        <v>1608</v>
      </c>
      <c r="P32" s="55">
        <v>1829</v>
      </c>
      <c r="Q32" s="55">
        <v>1792</v>
      </c>
      <c r="R32" s="55">
        <v>1955</v>
      </c>
      <c r="S32" s="55">
        <v>2271</v>
      </c>
      <c r="T32" s="55">
        <v>2560</v>
      </c>
      <c r="U32" s="55">
        <v>3112</v>
      </c>
      <c r="V32" s="55">
        <v>3075</v>
      </c>
      <c r="W32" s="55">
        <v>3759</v>
      </c>
      <c r="X32" s="55">
        <v>3829</v>
      </c>
      <c r="Y32" s="55">
        <v>4094</v>
      </c>
      <c r="Z32" s="55">
        <v>4178</v>
      </c>
      <c r="AA32" s="55">
        <v>4223</v>
      </c>
      <c r="AB32" s="55">
        <v>4284</v>
      </c>
    </row>
    <row r="33" spans="2:28" ht="15.75" x14ac:dyDescent="0.3">
      <c r="B33" s="7" t="s">
        <v>239</v>
      </c>
      <c r="C33" s="7" t="s">
        <v>168</v>
      </c>
      <c r="D33" s="55">
        <v>13</v>
      </c>
      <c r="E33" s="55">
        <v>54</v>
      </c>
      <c r="F33" s="55">
        <v>54</v>
      </c>
      <c r="G33" s="55">
        <v>55</v>
      </c>
      <c r="H33" s="55">
        <v>496</v>
      </c>
      <c r="I33" s="55">
        <v>592</v>
      </c>
      <c r="J33" s="55">
        <v>635</v>
      </c>
      <c r="K33" s="55">
        <v>16323</v>
      </c>
      <c r="L33" s="55">
        <v>17633</v>
      </c>
      <c r="M33" s="55">
        <v>25000</v>
      </c>
      <c r="N33" s="55">
        <v>34345</v>
      </c>
      <c r="O33" s="55">
        <v>35774</v>
      </c>
      <c r="P33" s="55">
        <v>54095</v>
      </c>
      <c r="Q33" s="55">
        <v>74204</v>
      </c>
      <c r="R33" s="55">
        <v>83880</v>
      </c>
      <c r="S33" s="55">
        <v>105076</v>
      </c>
      <c r="T33" s="55">
        <v>104289</v>
      </c>
      <c r="U33" s="55">
        <v>112207</v>
      </c>
      <c r="V33" s="55">
        <v>126246</v>
      </c>
      <c r="W33" s="55">
        <v>144324</v>
      </c>
      <c r="X33" s="55">
        <v>154280</v>
      </c>
      <c r="Y33" s="55">
        <v>170105</v>
      </c>
      <c r="Z33" s="55">
        <v>171064</v>
      </c>
      <c r="AA33" s="55">
        <v>169957</v>
      </c>
      <c r="AB33" s="55">
        <v>170163</v>
      </c>
    </row>
    <row r="34" spans="2:28" ht="15.75" x14ac:dyDescent="0.3">
      <c r="B34" s="7" t="s">
        <v>239</v>
      </c>
      <c r="C34" s="7" t="s">
        <v>169</v>
      </c>
      <c r="D34" s="55">
        <v>14</v>
      </c>
      <c r="E34" s="55">
        <v>66</v>
      </c>
      <c r="F34" s="55">
        <v>66</v>
      </c>
      <c r="G34" s="55">
        <v>67</v>
      </c>
      <c r="H34" s="55">
        <v>372</v>
      </c>
      <c r="I34" s="55">
        <v>389</v>
      </c>
      <c r="J34" s="55">
        <v>497</v>
      </c>
      <c r="K34" s="55">
        <v>1798</v>
      </c>
      <c r="L34" s="55">
        <v>3406</v>
      </c>
      <c r="M34" s="55">
        <v>3872</v>
      </c>
      <c r="N34" s="55">
        <v>4999</v>
      </c>
      <c r="O34" s="55">
        <v>10374</v>
      </c>
      <c r="P34" s="55">
        <v>11970</v>
      </c>
      <c r="Q34" s="55">
        <v>11955</v>
      </c>
      <c r="R34" s="55">
        <v>13013</v>
      </c>
      <c r="S34" s="55">
        <v>15424</v>
      </c>
      <c r="T34" s="55">
        <v>17399</v>
      </c>
      <c r="U34" s="55">
        <v>21805</v>
      </c>
      <c r="V34" s="55">
        <v>22443</v>
      </c>
      <c r="W34" s="55">
        <v>26743</v>
      </c>
      <c r="X34" s="55">
        <v>27225</v>
      </c>
      <c r="Y34" s="55">
        <v>28027</v>
      </c>
      <c r="Z34" s="55">
        <v>28144</v>
      </c>
      <c r="AA34" s="55">
        <v>28465</v>
      </c>
      <c r="AB34" s="55">
        <v>29039</v>
      </c>
    </row>
    <row r="35" spans="2:28" ht="15.75" x14ac:dyDescent="0.3">
      <c r="B35" s="7" t="s">
        <v>239</v>
      </c>
      <c r="C35" s="7" t="s">
        <v>170</v>
      </c>
      <c r="D35" s="55">
        <v>0</v>
      </c>
      <c r="E35" s="55">
        <v>3</v>
      </c>
      <c r="F35" s="55">
        <v>3</v>
      </c>
      <c r="G35" s="55">
        <v>8</v>
      </c>
      <c r="H35" s="55">
        <v>8</v>
      </c>
      <c r="I35" s="55">
        <v>11</v>
      </c>
      <c r="J35" s="55">
        <v>11</v>
      </c>
      <c r="K35" s="55">
        <v>290</v>
      </c>
      <c r="L35" s="55">
        <v>314</v>
      </c>
      <c r="M35" s="55">
        <v>515</v>
      </c>
      <c r="N35" s="55">
        <v>536</v>
      </c>
      <c r="O35" s="55">
        <v>1434</v>
      </c>
      <c r="P35" s="55">
        <v>1668</v>
      </c>
      <c r="Q35" s="55">
        <v>1830</v>
      </c>
      <c r="R35" s="55">
        <v>1879</v>
      </c>
      <c r="S35" s="55">
        <v>1996</v>
      </c>
      <c r="T35" s="55">
        <v>2556</v>
      </c>
      <c r="U35" s="55">
        <v>3214</v>
      </c>
      <c r="V35" s="55">
        <v>3933</v>
      </c>
      <c r="W35" s="55">
        <v>4721</v>
      </c>
      <c r="X35" s="55">
        <v>4698</v>
      </c>
      <c r="Y35" s="55">
        <v>4849</v>
      </c>
      <c r="Z35" s="55">
        <v>5233</v>
      </c>
      <c r="AA35" s="55">
        <v>5339</v>
      </c>
      <c r="AB35" s="55">
        <v>5866</v>
      </c>
    </row>
    <row r="36" spans="2:28" ht="15.75" x14ac:dyDescent="0.3">
      <c r="B36" s="7" t="s">
        <v>239</v>
      </c>
      <c r="C36" s="7" t="s">
        <v>171</v>
      </c>
      <c r="D36" s="55">
        <v>0</v>
      </c>
      <c r="E36" s="55">
        <v>0</v>
      </c>
      <c r="F36" s="55">
        <v>26</v>
      </c>
      <c r="G36" s="55">
        <v>35</v>
      </c>
      <c r="H36" s="55">
        <v>70</v>
      </c>
      <c r="I36" s="55">
        <v>77</v>
      </c>
      <c r="J36" s="55">
        <v>79</v>
      </c>
      <c r="K36" s="55">
        <v>956</v>
      </c>
      <c r="L36" s="55">
        <v>1097</v>
      </c>
      <c r="M36" s="55">
        <v>1579</v>
      </c>
      <c r="N36" s="55">
        <v>1646</v>
      </c>
      <c r="O36" s="55">
        <v>4730</v>
      </c>
      <c r="P36" s="55">
        <v>5644</v>
      </c>
      <c r="Q36" s="55">
        <v>6148</v>
      </c>
      <c r="R36" s="55">
        <v>6304</v>
      </c>
      <c r="S36" s="55">
        <v>6648</v>
      </c>
      <c r="T36" s="55">
        <v>8207</v>
      </c>
      <c r="U36" s="55">
        <v>10014</v>
      </c>
      <c r="V36" s="55">
        <v>12179</v>
      </c>
      <c r="W36" s="55">
        <v>14032</v>
      </c>
      <c r="X36" s="55">
        <v>13887</v>
      </c>
      <c r="Y36" s="55">
        <v>14493</v>
      </c>
      <c r="Z36" s="55">
        <v>15614</v>
      </c>
      <c r="AA36" s="55">
        <v>15934</v>
      </c>
      <c r="AB36" s="55">
        <v>17958</v>
      </c>
    </row>
    <row r="37" spans="2:28" ht="15.75" x14ac:dyDescent="0.3">
      <c r="B37" s="7" t="s">
        <v>239</v>
      </c>
      <c r="C37" s="7" t="s">
        <v>172</v>
      </c>
      <c r="D37" s="55">
        <v>1554</v>
      </c>
      <c r="E37" s="55">
        <v>2188</v>
      </c>
      <c r="F37" s="55">
        <v>2211</v>
      </c>
      <c r="G37" s="55">
        <v>2258</v>
      </c>
      <c r="H37" s="55">
        <v>5905</v>
      </c>
      <c r="I37" s="55">
        <v>7617</v>
      </c>
      <c r="J37" s="55">
        <v>8026</v>
      </c>
      <c r="K37" s="55">
        <v>12187</v>
      </c>
      <c r="L37" s="55">
        <v>18691</v>
      </c>
      <c r="M37" s="55">
        <v>20114</v>
      </c>
      <c r="N37" s="55">
        <v>21978</v>
      </c>
      <c r="O37" s="55">
        <v>25590</v>
      </c>
      <c r="P37" s="55">
        <v>31602</v>
      </c>
      <c r="Q37" s="55">
        <v>36942</v>
      </c>
      <c r="R37" s="55">
        <v>33338</v>
      </c>
      <c r="S37" s="55">
        <v>36300</v>
      </c>
      <c r="T37" s="55">
        <v>36674</v>
      </c>
      <c r="U37" s="55">
        <v>38703</v>
      </c>
      <c r="V37" s="55">
        <v>44444</v>
      </c>
      <c r="W37" s="55">
        <v>51708</v>
      </c>
      <c r="X37" s="55">
        <v>54163</v>
      </c>
      <c r="Y37" s="55">
        <v>56732</v>
      </c>
      <c r="Z37" s="55">
        <v>70670</v>
      </c>
      <c r="AA37" s="55">
        <v>82735</v>
      </c>
      <c r="AB37" s="55">
        <v>86926</v>
      </c>
    </row>
    <row r="38" spans="2:28" ht="15.75" x14ac:dyDescent="0.3">
      <c r="B38" s="7" t="s">
        <v>239</v>
      </c>
      <c r="C38" s="7" t="s">
        <v>173</v>
      </c>
      <c r="D38" s="55">
        <v>1</v>
      </c>
      <c r="E38" s="55">
        <v>35</v>
      </c>
      <c r="F38" s="55">
        <v>54</v>
      </c>
      <c r="G38" s="55">
        <v>63</v>
      </c>
      <c r="H38" s="55">
        <v>63</v>
      </c>
      <c r="I38" s="55">
        <v>85</v>
      </c>
      <c r="J38" s="55">
        <v>86</v>
      </c>
      <c r="K38" s="55">
        <v>482</v>
      </c>
      <c r="L38" s="55">
        <v>553</v>
      </c>
      <c r="M38" s="55">
        <v>846</v>
      </c>
      <c r="N38" s="55">
        <v>921</v>
      </c>
      <c r="O38" s="55">
        <v>1951</v>
      </c>
      <c r="P38" s="55">
        <v>2241</v>
      </c>
      <c r="Q38" s="55">
        <v>2503</v>
      </c>
      <c r="R38" s="55">
        <v>2657</v>
      </c>
      <c r="S38" s="55">
        <v>2833</v>
      </c>
      <c r="T38" s="55">
        <v>3628</v>
      </c>
      <c r="U38" s="55">
        <v>4434</v>
      </c>
      <c r="V38" s="55">
        <v>5291</v>
      </c>
      <c r="W38" s="55">
        <v>6716</v>
      </c>
      <c r="X38" s="55">
        <v>6726</v>
      </c>
      <c r="Y38" s="55">
        <v>6904</v>
      </c>
      <c r="Z38" s="55">
        <v>7443</v>
      </c>
      <c r="AA38" s="55">
        <v>7682</v>
      </c>
      <c r="AB38" s="55">
        <v>8230</v>
      </c>
    </row>
    <row r="39" spans="2:28" ht="15.75" x14ac:dyDescent="0.3">
      <c r="B39" s="7" t="s">
        <v>239</v>
      </c>
      <c r="C39" s="7" t="s">
        <v>175</v>
      </c>
      <c r="D39" s="55">
        <v>0</v>
      </c>
      <c r="E39" s="55">
        <v>11</v>
      </c>
      <c r="F39" s="55">
        <v>11</v>
      </c>
      <c r="G39" s="55">
        <v>11</v>
      </c>
      <c r="H39" s="55">
        <v>18</v>
      </c>
      <c r="I39" s="55">
        <v>18</v>
      </c>
      <c r="J39" s="55">
        <v>36</v>
      </c>
      <c r="K39" s="55">
        <v>129</v>
      </c>
      <c r="L39" s="55">
        <v>245</v>
      </c>
      <c r="M39" s="55">
        <v>347</v>
      </c>
      <c r="N39" s="55">
        <v>555</v>
      </c>
      <c r="O39" s="55">
        <v>857</v>
      </c>
      <c r="P39" s="55">
        <v>1010</v>
      </c>
      <c r="Q39" s="55">
        <v>1022</v>
      </c>
      <c r="R39" s="55">
        <v>1207</v>
      </c>
      <c r="S39" s="55">
        <v>1449</v>
      </c>
      <c r="T39" s="55">
        <v>1585</v>
      </c>
      <c r="U39" s="55">
        <v>1916</v>
      </c>
      <c r="V39" s="55">
        <v>2009</v>
      </c>
      <c r="W39" s="55">
        <v>2313</v>
      </c>
      <c r="X39" s="55">
        <v>2339</v>
      </c>
      <c r="Y39" s="55">
        <v>2499</v>
      </c>
      <c r="Z39" s="55">
        <v>2439</v>
      </c>
      <c r="AA39" s="55">
        <v>2441</v>
      </c>
      <c r="AB39" s="55">
        <v>2453</v>
      </c>
    </row>
    <row r="40" spans="2:28" ht="15.75" x14ac:dyDescent="0.3">
      <c r="B40" s="7" t="s">
        <v>239</v>
      </c>
      <c r="C40" s="7" t="s">
        <v>176</v>
      </c>
      <c r="D40" s="55">
        <v>0</v>
      </c>
      <c r="E40" s="55">
        <v>10</v>
      </c>
      <c r="F40" s="55">
        <v>10</v>
      </c>
      <c r="G40" s="55">
        <v>16</v>
      </c>
      <c r="H40" s="55">
        <v>16</v>
      </c>
      <c r="I40" s="55">
        <v>18</v>
      </c>
      <c r="J40" s="55">
        <v>18</v>
      </c>
      <c r="K40" s="55">
        <v>39</v>
      </c>
      <c r="L40" s="55">
        <v>54</v>
      </c>
      <c r="M40" s="55">
        <v>65</v>
      </c>
      <c r="N40" s="55">
        <v>107</v>
      </c>
      <c r="O40" s="55">
        <v>138</v>
      </c>
      <c r="P40" s="55">
        <v>184</v>
      </c>
      <c r="Q40" s="55">
        <v>271</v>
      </c>
      <c r="R40" s="55">
        <v>437</v>
      </c>
      <c r="S40" s="55">
        <v>447</v>
      </c>
      <c r="T40" s="55">
        <v>477</v>
      </c>
      <c r="U40" s="55">
        <v>506</v>
      </c>
      <c r="V40" s="55">
        <v>590</v>
      </c>
      <c r="W40" s="55">
        <v>694</v>
      </c>
      <c r="X40" s="55">
        <v>714</v>
      </c>
      <c r="Y40" s="55">
        <v>656</v>
      </c>
      <c r="Z40" s="55">
        <v>606</v>
      </c>
      <c r="AA40" s="55">
        <v>660</v>
      </c>
      <c r="AB40" s="55">
        <v>688</v>
      </c>
    </row>
    <row r="41" spans="2:28" ht="15.75" x14ac:dyDescent="0.3">
      <c r="B41" s="7" t="s">
        <v>240</v>
      </c>
      <c r="C41" s="7" t="s">
        <v>153</v>
      </c>
      <c r="D41" s="55">
        <v>1577</v>
      </c>
      <c r="E41" s="55">
        <v>3817</v>
      </c>
      <c r="F41" s="55">
        <v>3936</v>
      </c>
      <c r="G41" s="55">
        <v>4140</v>
      </c>
      <c r="H41" s="55">
        <v>4760</v>
      </c>
      <c r="I41" s="55">
        <v>5275</v>
      </c>
      <c r="J41" s="55">
        <v>5481</v>
      </c>
      <c r="K41" s="55">
        <v>7213</v>
      </c>
      <c r="L41" s="55">
        <v>9841</v>
      </c>
      <c r="M41" s="55">
        <v>15761</v>
      </c>
      <c r="N41" s="55">
        <v>19390</v>
      </c>
      <c r="O41" s="55">
        <v>23774</v>
      </c>
      <c r="P41" s="55">
        <v>25959</v>
      </c>
      <c r="Q41" s="55">
        <v>28297</v>
      </c>
      <c r="R41" s="55">
        <v>32776</v>
      </c>
      <c r="S41" s="55">
        <v>36064</v>
      </c>
      <c r="T41" s="55">
        <v>46656</v>
      </c>
      <c r="U41" s="55">
        <v>47498</v>
      </c>
      <c r="V41" s="55">
        <v>60399</v>
      </c>
      <c r="W41" s="55">
        <v>65145</v>
      </c>
      <c r="X41" s="55">
        <v>66896</v>
      </c>
      <c r="Y41" s="55">
        <v>69424</v>
      </c>
      <c r="Z41" s="55">
        <v>82928</v>
      </c>
      <c r="AA41" s="55">
        <v>84212</v>
      </c>
      <c r="AB41" s="55">
        <v>91655</v>
      </c>
    </row>
    <row r="42" spans="2:28" ht="15.75" x14ac:dyDescent="0.3">
      <c r="B42" s="7" t="s">
        <v>240</v>
      </c>
      <c r="C42" s="7" t="s">
        <v>154</v>
      </c>
      <c r="D42" s="55">
        <v>25</v>
      </c>
      <c r="E42" s="55">
        <v>136</v>
      </c>
      <c r="F42" s="55">
        <v>175</v>
      </c>
      <c r="G42" s="55">
        <v>208</v>
      </c>
      <c r="H42" s="55">
        <v>338</v>
      </c>
      <c r="I42" s="55">
        <v>452</v>
      </c>
      <c r="J42" s="55">
        <v>537</v>
      </c>
      <c r="K42" s="55">
        <v>762</v>
      </c>
      <c r="L42" s="55">
        <v>1448</v>
      </c>
      <c r="M42" s="55">
        <v>1918</v>
      </c>
      <c r="N42" s="55">
        <v>2127</v>
      </c>
      <c r="O42" s="55">
        <v>2902</v>
      </c>
      <c r="P42" s="55">
        <v>3188</v>
      </c>
      <c r="Q42" s="55">
        <v>3397</v>
      </c>
      <c r="R42" s="55">
        <v>3807</v>
      </c>
      <c r="S42" s="55">
        <v>4379</v>
      </c>
      <c r="T42" s="55">
        <v>4694</v>
      </c>
      <c r="U42" s="55">
        <v>5079</v>
      </c>
      <c r="V42" s="55">
        <v>5444</v>
      </c>
      <c r="W42" s="55">
        <v>6150</v>
      </c>
      <c r="X42" s="55">
        <v>6850</v>
      </c>
      <c r="Y42" s="55">
        <v>7597</v>
      </c>
      <c r="Z42" s="55">
        <v>8064</v>
      </c>
      <c r="AA42" s="55">
        <v>8870</v>
      </c>
      <c r="AB42" s="55">
        <v>9228</v>
      </c>
    </row>
    <row r="43" spans="2:28" ht="15.75" x14ac:dyDescent="0.3">
      <c r="B43" s="7" t="s">
        <v>240</v>
      </c>
      <c r="C43" s="7" t="s">
        <v>155</v>
      </c>
      <c r="D43" s="55">
        <v>0</v>
      </c>
      <c r="E43" s="55">
        <v>169</v>
      </c>
      <c r="F43" s="55">
        <v>185</v>
      </c>
      <c r="G43" s="55">
        <v>197</v>
      </c>
      <c r="H43" s="55">
        <v>583</v>
      </c>
      <c r="I43" s="55">
        <v>837</v>
      </c>
      <c r="J43" s="55">
        <v>884</v>
      </c>
      <c r="K43" s="55">
        <v>1327</v>
      </c>
      <c r="L43" s="55">
        <v>3706</v>
      </c>
      <c r="M43" s="55">
        <v>4523</v>
      </c>
      <c r="N43" s="55">
        <v>5086</v>
      </c>
      <c r="O43" s="55">
        <v>8039</v>
      </c>
      <c r="P43" s="55">
        <v>9037</v>
      </c>
      <c r="Q43" s="55">
        <v>9176</v>
      </c>
      <c r="R43" s="55">
        <v>9800</v>
      </c>
      <c r="S43" s="55">
        <v>10904</v>
      </c>
      <c r="T43" s="55">
        <v>11609</v>
      </c>
      <c r="U43" s="55">
        <v>13805</v>
      </c>
      <c r="V43" s="55">
        <v>15489</v>
      </c>
      <c r="W43" s="55">
        <v>16295</v>
      </c>
      <c r="X43" s="55">
        <v>17619</v>
      </c>
      <c r="Y43" s="55">
        <v>20294</v>
      </c>
      <c r="Z43" s="55">
        <v>23594</v>
      </c>
      <c r="AA43" s="55">
        <v>27721</v>
      </c>
      <c r="AB43" s="55">
        <v>28664</v>
      </c>
    </row>
    <row r="44" spans="2:28" ht="15.75" x14ac:dyDescent="0.3">
      <c r="B44" s="7" t="s">
        <v>240</v>
      </c>
      <c r="C44" s="7" t="s">
        <v>156</v>
      </c>
      <c r="D44" s="55">
        <v>1810</v>
      </c>
      <c r="E44" s="55">
        <v>4437</v>
      </c>
      <c r="F44" s="55">
        <v>4512</v>
      </c>
      <c r="G44" s="55">
        <v>4773</v>
      </c>
      <c r="H44" s="55">
        <v>4836</v>
      </c>
      <c r="I44" s="55">
        <v>5242</v>
      </c>
      <c r="J44" s="55">
        <v>5338</v>
      </c>
      <c r="K44" s="55">
        <v>5779</v>
      </c>
      <c r="L44" s="55">
        <v>6853</v>
      </c>
      <c r="M44" s="55">
        <v>9135</v>
      </c>
      <c r="N44" s="55">
        <v>11557</v>
      </c>
      <c r="O44" s="55">
        <v>14548</v>
      </c>
      <c r="P44" s="55">
        <v>15667</v>
      </c>
      <c r="Q44" s="55">
        <v>17242</v>
      </c>
      <c r="R44" s="55">
        <v>21249</v>
      </c>
      <c r="S44" s="55">
        <v>23229</v>
      </c>
      <c r="T44" s="55">
        <v>32464</v>
      </c>
      <c r="U44" s="55">
        <v>32779</v>
      </c>
      <c r="V44" s="55">
        <v>38461</v>
      </c>
      <c r="W44" s="55">
        <v>42187</v>
      </c>
      <c r="X44" s="55">
        <v>43423</v>
      </c>
      <c r="Y44" s="55">
        <v>44553</v>
      </c>
      <c r="Z44" s="55">
        <v>55358</v>
      </c>
      <c r="AA44" s="55">
        <v>56618</v>
      </c>
      <c r="AB44" s="55">
        <v>61990</v>
      </c>
    </row>
    <row r="45" spans="2:28" ht="15.75" x14ac:dyDescent="0.3">
      <c r="B45" s="7" t="s">
        <v>240</v>
      </c>
      <c r="C45" s="7" t="s">
        <v>157</v>
      </c>
      <c r="D45" s="55">
        <v>4</v>
      </c>
      <c r="E45" s="55">
        <v>408</v>
      </c>
      <c r="F45" s="55">
        <v>526</v>
      </c>
      <c r="G45" s="55">
        <v>528</v>
      </c>
      <c r="H45" s="55">
        <v>717</v>
      </c>
      <c r="I45" s="55">
        <v>778</v>
      </c>
      <c r="J45" s="55">
        <v>2476</v>
      </c>
      <c r="K45" s="55">
        <v>2791</v>
      </c>
      <c r="L45" s="55">
        <v>6473</v>
      </c>
      <c r="M45" s="55">
        <v>7103</v>
      </c>
      <c r="N45" s="55">
        <v>7084</v>
      </c>
      <c r="O45" s="55">
        <v>6668</v>
      </c>
      <c r="P45" s="55">
        <v>11990</v>
      </c>
      <c r="Q45" s="55">
        <v>12723</v>
      </c>
      <c r="R45" s="55">
        <v>14580</v>
      </c>
      <c r="S45" s="55">
        <v>15581</v>
      </c>
      <c r="T45" s="55">
        <v>14809</v>
      </c>
      <c r="U45" s="55">
        <v>16915</v>
      </c>
      <c r="V45" s="55">
        <v>20200</v>
      </c>
      <c r="W45" s="55">
        <v>21497</v>
      </c>
      <c r="X45" s="55">
        <v>22747</v>
      </c>
      <c r="Y45" s="55">
        <v>25473</v>
      </c>
      <c r="Z45" s="55">
        <v>27332</v>
      </c>
      <c r="AA45" s="55">
        <v>31589</v>
      </c>
      <c r="AB45" s="55">
        <v>40459</v>
      </c>
    </row>
    <row r="46" spans="2:28" ht="15.75" x14ac:dyDescent="0.3">
      <c r="B46" s="7" t="s">
        <v>240</v>
      </c>
      <c r="C46" s="7" t="s">
        <v>158</v>
      </c>
      <c r="D46" s="55">
        <v>0</v>
      </c>
      <c r="E46" s="55">
        <v>13</v>
      </c>
      <c r="F46" s="55">
        <v>14</v>
      </c>
      <c r="G46" s="55">
        <v>16</v>
      </c>
      <c r="H46" s="55">
        <v>72</v>
      </c>
      <c r="I46" s="55">
        <v>128</v>
      </c>
      <c r="J46" s="55">
        <v>135</v>
      </c>
      <c r="K46" s="55">
        <v>224</v>
      </c>
      <c r="L46" s="55">
        <v>565</v>
      </c>
      <c r="M46" s="55">
        <v>715</v>
      </c>
      <c r="N46" s="55">
        <v>802</v>
      </c>
      <c r="O46" s="55">
        <v>1304</v>
      </c>
      <c r="P46" s="55">
        <v>1543</v>
      </c>
      <c r="Q46" s="55">
        <v>1660</v>
      </c>
      <c r="R46" s="55">
        <v>1939</v>
      </c>
      <c r="S46" s="55">
        <v>2255</v>
      </c>
      <c r="T46" s="55">
        <v>2374</v>
      </c>
      <c r="U46" s="55">
        <v>2664</v>
      </c>
      <c r="V46" s="55">
        <v>2762</v>
      </c>
      <c r="W46" s="55">
        <v>2933</v>
      </c>
      <c r="X46" s="55">
        <v>3326</v>
      </c>
      <c r="Y46" s="55">
        <v>3865</v>
      </c>
      <c r="Z46" s="55">
        <v>4240</v>
      </c>
      <c r="AA46" s="55">
        <v>4631</v>
      </c>
      <c r="AB46" s="55">
        <v>4820</v>
      </c>
    </row>
    <row r="47" spans="2:28" ht="15.75" x14ac:dyDescent="0.3">
      <c r="B47" s="7" t="s">
        <v>240</v>
      </c>
      <c r="C47" s="7" t="s">
        <v>159</v>
      </c>
      <c r="D47" s="55">
        <v>20</v>
      </c>
      <c r="E47" s="55">
        <v>3118</v>
      </c>
      <c r="F47" s="55">
        <v>3454</v>
      </c>
      <c r="G47" s="55">
        <v>3546</v>
      </c>
      <c r="H47" s="55">
        <v>4011</v>
      </c>
      <c r="I47" s="55">
        <v>4176</v>
      </c>
      <c r="J47" s="55">
        <v>12882</v>
      </c>
      <c r="K47" s="55">
        <v>13906</v>
      </c>
      <c r="L47" s="55">
        <v>21387</v>
      </c>
      <c r="M47" s="55">
        <v>20579</v>
      </c>
      <c r="N47" s="55">
        <v>21384</v>
      </c>
      <c r="O47" s="55">
        <v>25555</v>
      </c>
      <c r="P47" s="55">
        <v>39000</v>
      </c>
      <c r="Q47" s="55">
        <v>40842</v>
      </c>
      <c r="R47" s="55">
        <v>49586</v>
      </c>
      <c r="S47" s="55">
        <v>52304</v>
      </c>
      <c r="T47" s="55">
        <v>46452</v>
      </c>
      <c r="U47" s="55">
        <v>57332</v>
      </c>
      <c r="V47" s="55">
        <v>68313</v>
      </c>
      <c r="W47" s="55">
        <v>75033</v>
      </c>
      <c r="X47" s="55">
        <v>78188</v>
      </c>
      <c r="Y47" s="55">
        <v>86967</v>
      </c>
      <c r="Z47" s="55">
        <v>95862</v>
      </c>
      <c r="AA47" s="55">
        <v>105548</v>
      </c>
      <c r="AB47" s="55">
        <v>135133</v>
      </c>
    </row>
    <row r="48" spans="2:28" ht="15.75" x14ac:dyDescent="0.3">
      <c r="B48" s="7" t="s">
        <v>240</v>
      </c>
      <c r="C48" s="7" t="s">
        <v>160</v>
      </c>
      <c r="D48" s="55">
        <v>655</v>
      </c>
      <c r="E48" s="55">
        <v>975</v>
      </c>
      <c r="F48" s="55">
        <v>1013</v>
      </c>
      <c r="G48" s="55">
        <v>1158</v>
      </c>
      <c r="H48" s="55">
        <v>4467</v>
      </c>
      <c r="I48" s="55">
        <v>6032</v>
      </c>
      <c r="J48" s="55">
        <v>6347</v>
      </c>
      <c r="K48" s="55">
        <v>10414</v>
      </c>
      <c r="L48" s="55">
        <v>15335</v>
      </c>
      <c r="M48" s="55">
        <v>17221</v>
      </c>
      <c r="N48" s="55">
        <v>21044</v>
      </c>
      <c r="O48" s="55">
        <v>23476</v>
      </c>
      <c r="P48" s="55">
        <v>23129</v>
      </c>
      <c r="Q48" s="55">
        <v>20795</v>
      </c>
      <c r="R48" s="55">
        <v>24591</v>
      </c>
      <c r="S48" s="55">
        <v>28595</v>
      </c>
      <c r="T48" s="55">
        <v>29404</v>
      </c>
      <c r="U48" s="55">
        <v>30149</v>
      </c>
      <c r="V48" s="55">
        <v>27622</v>
      </c>
      <c r="W48" s="55">
        <v>28864</v>
      </c>
      <c r="X48" s="55">
        <v>31240</v>
      </c>
      <c r="Y48" s="55">
        <v>36888</v>
      </c>
      <c r="Z48" s="55">
        <v>38536</v>
      </c>
      <c r="AA48" s="55">
        <v>41171</v>
      </c>
      <c r="AB48" s="55">
        <v>43842</v>
      </c>
    </row>
    <row r="49" spans="2:28" ht="15.75" x14ac:dyDescent="0.3">
      <c r="B49" s="7" t="s">
        <v>240</v>
      </c>
      <c r="C49" s="7" t="s">
        <v>161</v>
      </c>
      <c r="D49" s="55">
        <v>272</v>
      </c>
      <c r="E49" s="55">
        <v>989</v>
      </c>
      <c r="F49" s="55">
        <v>1011</v>
      </c>
      <c r="G49" s="55">
        <v>1385</v>
      </c>
      <c r="H49" s="55">
        <v>4077</v>
      </c>
      <c r="I49" s="55">
        <v>7549</v>
      </c>
      <c r="J49" s="55">
        <v>8891</v>
      </c>
      <c r="K49" s="55">
        <v>11046</v>
      </c>
      <c r="L49" s="55">
        <v>28943</v>
      </c>
      <c r="M49" s="55">
        <v>42868</v>
      </c>
      <c r="N49" s="55">
        <v>48302</v>
      </c>
      <c r="O49" s="55">
        <v>53864</v>
      </c>
      <c r="P49" s="55">
        <v>56251</v>
      </c>
      <c r="Q49" s="55">
        <v>63498</v>
      </c>
      <c r="R49" s="55">
        <v>68769</v>
      </c>
      <c r="S49" s="55">
        <v>80550</v>
      </c>
      <c r="T49" s="55">
        <v>79575</v>
      </c>
      <c r="U49" s="55">
        <v>81879</v>
      </c>
      <c r="V49" s="55">
        <v>88900</v>
      </c>
      <c r="W49" s="55">
        <v>98281</v>
      </c>
      <c r="X49" s="55">
        <v>110766</v>
      </c>
      <c r="Y49" s="55">
        <v>122432</v>
      </c>
      <c r="Z49" s="55">
        <v>117674</v>
      </c>
      <c r="AA49" s="55">
        <v>120259</v>
      </c>
      <c r="AB49" s="55">
        <v>125698</v>
      </c>
    </row>
    <row r="50" spans="2:28" ht="15.75" x14ac:dyDescent="0.3">
      <c r="B50" s="7" t="s">
        <v>240</v>
      </c>
      <c r="C50" s="7" t="s">
        <v>162</v>
      </c>
      <c r="D50" s="55">
        <v>0</v>
      </c>
      <c r="E50" s="55">
        <v>34</v>
      </c>
      <c r="F50" s="55">
        <v>37</v>
      </c>
      <c r="G50" s="55">
        <v>41</v>
      </c>
      <c r="H50" s="55">
        <v>124</v>
      </c>
      <c r="I50" s="55">
        <v>207</v>
      </c>
      <c r="J50" s="55">
        <v>218</v>
      </c>
      <c r="K50" s="55">
        <v>384</v>
      </c>
      <c r="L50" s="55">
        <v>823</v>
      </c>
      <c r="M50" s="55">
        <v>1047</v>
      </c>
      <c r="N50" s="55">
        <v>1192</v>
      </c>
      <c r="O50" s="55">
        <v>2072</v>
      </c>
      <c r="P50" s="55">
        <v>2438</v>
      </c>
      <c r="Q50" s="55">
        <v>2536</v>
      </c>
      <c r="R50" s="55">
        <v>2862</v>
      </c>
      <c r="S50" s="55">
        <v>3308</v>
      </c>
      <c r="T50" s="55">
        <v>3593</v>
      </c>
      <c r="U50" s="55">
        <v>4126</v>
      </c>
      <c r="V50" s="55">
        <v>4378</v>
      </c>
      <c r="W50" s="55">
        <v>4691</v>
      </c>
      <c r="X50" s="55">
        <v>5204</v>
      </c>
      <c r="Y50" s="55">
        <v>6014</v>
      </c>
      <c r="Z50" s="55">
        <v>6681</v>
      </c>
      <c r="AA50" s="55">
        <v>7445</v>
      </c>
      <c r="AB50" s="55">
        <v>7699</v>
      </c>
    </row>
    <row r="51" spans="2:28" ht="15.75" x14ac:dyDescent="0.3">
      <c r="B51" s="7" t="s">
        <v>240</v>
      </c>
      <c r="C51" s="7" t="s">
        <v>163</v>
      </c>
      <c r="D51" s="55">
        <v>1478</v>
      </c>
      <c r="E51" s="55">
        <v>4268</v>
      </c>
      <c r="F51" s="55">
        <v>4353</v>
      </c>
      <c r="G51" s="55">
        <v>4936</v>
      </c>
      <c r="H51" s="55">
        <v>9733</v>
      </c>
      <c r="I51" s="55">
        <v>15276</v>
      </c>
      <c r="J51" s="55">
        <v>17022</v>
      </c>
      <c r="K51" s="55">
        <v>20145</v>
      </c>
      <c r="L51" s="55">
        <v>50521</v>
      </c>
      <c r="M51" s="55">
        <v>83320</v>
      </c>
      <c r="N51" s="55">
        <v>93949</v>
      </c>
      <c r="O51" s="55">
        <v>106302</v>
      </c>
      <c r="P51" s="55">
        <v>110202</v>
      </c>
      <c r="Q51" s="55">
        <v>128496</v>
      </c>
      <c r="R51" s="55">
        <v>143708</v>
      </c>
      <c r="S51" s="55">
        <v>178139</v>
      </c>
      <c r="T51" s="55">
        <v>182620</v>
      </c>
      <c r="U51" s="55">
        <v>186170</v>
      </c>
      <c r="V51" s="55">
        <v>216044</v>
      </c>
      <c r="W51" s="55">
        <v>238480</v>
      </c>
      <c r="X51" s="55">
        <v>261682</v>
      </c>
      <c r="Y51" s="55">
        <v>280443</v>
      </c>
      <c r="Z51" s="55">
        <v>276914</v>
      </c>
      <c r="AA51" s="55">
        <v>283663</v>
      </c>
      <c r="AB51" s="55">
        <v>288734</v>
      </c>
    </row>
    <row r="52" spans="2:28" ht="15.75" x14ac:dyDescent="0.3">
      <c r="B52" s="7" t="s">
        <v>240</v>
      </c>
      <c r="C52" s="7" t="s">
        <v>164</v>
      </c>
      <c r="D52" s="55">
        <v>1614</v>
      </c>
      <c r="E52" s="55">
        <v>2300</v>
      </c>
      <c r="F52" s="55">
        <v>2386</v>
      </c>
      <c r="G52" s="55">
        <v>2563</v>
      </c>
      <c r="H52" s="55">
        <v>10682</v>
      </c>
      <c r="I52" s="55">
        <v>14459</v>
      </c>
      <c r="J52" s="55">
        <v>15263</v>
      </c>
      <c r="K52" s="55">
        <v>24871</v>
      </c>
      <c r="L52" s="55">
        <v>41422</v>
      </c>
      <c r="M52" s="55">
        <v>47626</v>
      </c>
      <c r="N52" s="55">
        <v>57474</v>
      </c>
      <c r="O52" s="55">
        <v>63206</v>
      </c>
      <c r="P52" s="55">
        <v>62880</v>
      </c>
      <c r="Q52" s="55">
        <v>56880</v>
      </c>
      <c r="R52" s="55">
        <v>69821</v>
      </c>
      <c r="S52" s="55">
        <v>83866</v>
      </c>
      <c r="T52" s="55">
        <v>86599</v>
      </c>
      <c r="U52" s="55">
        <v>89505</v>
      </c>
      <c r="V52" s="55">
        <v>76851</v>
      </c>
      <c r="W52" s="55">
        <v>80337</v>
      </c>
      <c r="X52" s="55">
        <v>86007</v>
      </c>
      <c r="Y52" s="55">
        <v>99266</v>
      </c>
      <c r="Z52" s="55">
        <v>103300</v>
      </c>
      <c r="AA52" s="55">
        <v>109209</v>
      </c>
      <c r="AB52" s="55">
        <v>116413</v>
      </c>
    </row>
    <row r="53" spans="2:28" ht="15.75" x14ac:dyDescent="0.3">
      <c r="B53" s="7" t="s">
        <v>240</v>
      </c>
      <c r="C53" s="7" t="s">
        <v>165</v>
      </c>
      <c r="D53" s="55">
        <v>7314</v>
      </c>
      <c r="E53" s="55">
        <v>12531</v>
      </c>
      <c r="F53" s="55">
        <v>12909</v>
      </c>
      <c r="G53" s="55">
        <v>14114</v>
      </c>
      <c r="H53" s="55">
        <v>26070</v>
      </c>
      <c r="I53" s="55">
        <v>36459</v>
      </c>
      <c r="J53" s="55">
        <v>37887</v>
      </c>
      <c r="K53" s="55">
        <v>57318</v>
      </c>
      <c r="L53" s="55">
        <v>85619</v>
      </c>
      <c r="M53" s="55">
        <v>97126</v>
      </c>
      <c r="N53" s="55">
        <v>118228</v>
      </c>
      <c r="O53" s="55">
        <v>132137</v>
      </c>
      <c r="P53" s="55">
        <v>130513</v>
      </c>
      <c r="Q53" s="55">
        <v>125634</v>
      </c>
      <c r="R53" s="55">
        <v>151039</v>
      </c>
      <c r="S53" s="55">
        <v>166864</v>
      </c>
      <c r="T53" s="55">
        <v>187547</v>
      </c>
      <c r="U53" s="55">
        <v>195607</v>
      </c>
      <c r="V53" s="55">
        <v>189927</v>
      </c>
      <c r="W53" s="55">
        <v>201946</v>
      </c>
      <c r="X53" s="55">
        <v>218373</v>
      </c>
      <c r="Y53" s="55">
        <v>239510</v>
      </c>
      <c r="Z53" s="55">
        <v>268214</v>
      </c>
      <c r="AA53" s="55">
        <v>284321</v>
      </c>
      <c r="AB53" s="55">
        <v>302793</v>
      </c>
    </row>
    <row r="54" spans="2:28" ht="15.75" x14ac:dyDescent="0.3">
      <c r="B54" s="7" t="s">
        <v>240</v>
      </c>
      <c r="C54" s="7" t="s">
        <v>166</v>
      </c>
      <c r="D54" s="55">
        <v>0</v>
      </c>
      <c r="E54" s="55">
        <v>411</v>
      </c>
      <c r="F54" s="55">
        <v>453</v>
      </c>
      <c r="G54" s="55">
        <v>454</v>
      </c>
      <c r="H54" s="55">
        <v>584</v>
      </c>
      <c r="I54" s="55">
        <v>600</v>
      </c>
      <c r="J54" s="55">
        <v>1766</v>
      </c>
      <c r="K54" s="55">
        <v>1941</v>
      </c>
      <c r="L54" s="55">
        <v>3355</v>
      </c>
      <c r="M54" s="55">
        <v>3453</v>
      </c>
      <c r="N54" s="55">
        <v>3612</v>
      </c>
      <c r="O54" s="55">
        <v>4202</v>
      </c>
      <c r="P54" s="55">
        <v>6715</v>
      </c>
      <c r="Q54" s="55">
        <v>7122</v>
      </c>
      <c r="R54" s="55">
        <v>8346</v>
      </c>
      <c r="S54" s="55">
        <v>8918</v>
      </c>
      <c r="T54" s="55">
        <v>8361</v>
      </c>
      <c r="U54" s="55">
        <v>10182</v>
      </c>
      <c r="V54" s="55">
        <v>12225</v>
      </c>
      <c r="W54" s="55">
        <v>13054</v>
      </c>
      <c r="X54" s="55">
        <v>13689</v>
      </c>
      <c r="Y54" s="55">
        <v>15139</v>
      </c>
      <c r="Z54" s="55">
        <v>16045</v>
      </c>
      <c r="AA54" s="55">
        <v>17521</v>
      </c>
      <c r="AB54" s="55">
        <v>21761</v>
      </c>
    </row>
    <row r="55" spans="2:28" ht="15.75" x14ac:dyDescent="0.3">
      <c r="B55" s="7" t="s">
        <v>240</v>
      </c>
      <c r="C55" s="7" t="s">
        <v>167</v>
      </c>
      <c r="D55" s="55">
        <v>2</v>
      </c>
      <c r="E55" s="55">
        <v>164</v>
      </c>
      <c r="F55" s="55">
        <v>177</v>
      </c>
      <c r="G55" s="55">
        <v>178</v>
      </c>
      <c r="H55" s="55">
        <v>188</v>
      </c>
      <c r="I55" s="55">
        <v>197</v>
      </c>
      <c r="J55" s="55">
        <v>271</v>
      </c>
      <c r="K55" s="55">
        <v>588</v>
      </c>
      <c r="L55" s="55">
        <v>899</v>
      </c>
      <c r="M55" s="55">
        <v>904</v>
      </c>
      <c r="N55" s="55">
        <v>1095</v>
      </c>
      <c r="O55" s="55">
        <v>1630</v>
      </c>
      <c r="P55" s="55">
        <v>2051</v>
      </c>
      <c r="Q55" s="55">
        <v>2144</v>
      </c>
      <c r="R55" s="55">
        <v>2296</v>
      </c>
      <c r="S55" s="55">
        <v>2499</v>
      </c>
      <c r="T55" s="55">
        <v>2492</v>
      </c>
      <c r="U55" s="55">
        <v>2448</v>
      </c>
      <c r="V55" s="55">
        <v>2566</v>
      </c>
      <c r="W55" s="55">
        <v>3698</v>
      </c>
      <c r="X55" s="55">
        <v>3896</v>
      </c>
      <c r="Y55" s="55">
        <v>4052</v>
      </c>
      <c r="Z55" s="55">
        <v>4208</v>
      </c>
      <c r="AA55" s="55">
        <v>4960</v>
      </c>
      <c r="AB55" s="55">
        <v>5043</v>
      </c>
    </row>
    <row r="56" spans="2:28" ht="15.75" x14ac:dyDescent="0.3">
      <c r="B56" s="7" t="s">
        <v>240</v>
      </c>
      <c r="C56" s="7" t="s">
        <v>168</v>
      </c>
      <c r="D56" s="55">
        <v>163</v>
      </c>
      <c r="E56" s="55">
        <v>654</v>
      </c>
      <c r="F56" s="55">
        <v>677</v>
      </c>
      <c r="G56" s="55">
        <v>818</v>
      </c>
      <c r="H56" s="55">
        <v>2793</v>
      </c>
      <c r="I56" s="55">
        <v>5456</v>
      </c>
      <c r="J56" s="55">
        <v>6113</v>
      </c>
      <c r="K56" s="55">
        <v>7756</v>
      </c>
      <c r="L56" s="55">
        <v>26074</v>
      </c>
      <c r="M56" s="55">
        <v>51552</v>
      </c>
      <c r="N56" s="55">
        <v>56170</v>
      </c>
      <c r="O56" s="55">
        <v>61700</v>
      </c>
      <c r="P56" s="55">
        <v>63948</v>
      </c>
      <c r="Q56" s="55">
        <v>77346</v>
      </c>
      <c r="R56" s="55">
        <v>87174</v>
      </c>
      <c r="S56" s="55">
        <v>110682</v>
      </c>
      <c r="T56" s="55">
        <v>99760</v>
      </c>
      <c r="U56" s="55">
        <v>101258</v>
      </c>
      <c r="V56" s="55">
        <v>120986</v>
      </c>
      <c r="W56" s="55">
        <v>134377</v>
      </c>
      <c r="X56" s="55">
        <v>147272</v>
      </c>
      <c r="Y56" s="55">
        <v>161244</v>
      </c>
      <c r="Z56" s="55">
        <v>151598</v>
      </c>
      <c r="AA56" s="55">
        <v>158191</v>
      </c>
      <c r="AB56" s="55">
        <v>160082</v>
      </c>
    </row>
    <row r="57" spans="2:28" ht="15.75" x14ac:dyDescent="0.3">
      <c r="B57" s="7" t="s">
        <v>240</v>
      </c>
      <c r="C57" s="7" t="s">
        <v>169</v>
      </c>
      <c r="D57" s="55">
        <v>11</v>
      </c>
      <c r="E57" s="55">
        <v>1979</v>
      </c>
      <c r="F57" s="55">
        <v>2137</v>
      </c>
      <c r="G57" s="55">
        <v>2175</v>
      </c>
      <c r="H57" s="55">
        <v>2231</v>
      </c>
      <c r="I57" s="55">
        <v>2354</v>
      </c>
      <c r="J57" s="55">
        <v>3194</v>
      </c>
      <c r="K57" s="55">
        <v>5773</v>
      </c>
      <c r="L57" s="55">
        <v>8707</v>
      </c>
      <c r="M57" s="55">
        <v>8365</v>
      </c>
      <c r="N57" s="55">
        <v>9749</v>
      </c>
      <c r="O57" s="55">
        <v>13870</v>
      </c>
      <c r="P57" s="55">
        <v>16801</v>
      </c>
      <c r="Q57" s="55">
        <v>17733</v>
      </c>
      <c r="R57" s="55">
        <v>18676</v>
      </c>
      <c r="S57" s="55">
        <v>21056</v>
      </c>
      <c r="T57" s="55">
        <v>20663</v>
      </c>
      <c r="U57" s="55">
        <v>20386</v>
      </c>
      <c r="V57" s="55">
        <v>21675</v>
      </c>
      <c r="W57" s="55">
        <v>28485</v>
      </c>
      <c r="X57" s="55">
        <v>30338</v>
      </c>
      <c r="Y57" s="55">
        <v>31408</v>
      </c>
      <c r="Z57" s="55">
        <v>33683</v>
      </c>
      <c r="AA57" s="55">
        <v>41688</v>
      </c>
      <c r="AB57" s="55">
        <v>42375</v>
      </c>
    </row>
    <row r="58" spans="2:28" ht="15.75" x14ac:dyDescent="0.3">
      <c r="B58" s="7" t="s">
        <v>240</v>
      </c>
      <c r="C58" s="7" t="s">
        <v>170</v>
      </c>
      <c r="D58" s="55">
        <v>0</v>
      </c>
      <c r="E58" s="55">
        <v>48</v>
      </c>
      <c r="F58" s="55">
        <v>49</v>
      </c>
      <c r="G58" s="55">
        <v>52</v>
      </c>
      <c r="H58" s="55">
        <v>131</v>
      </c>
      <c r="I58" s="55">
        <v>199</v>
      </c>
      <c r="J58" s="55">
        <v>210</v>
      </c>
      <c r="K58" s="55">
        <v>355</v>
      </c>
      <c r="L58" s="55">
        <v>921</v>
      </c>
      <c r="M58" s="55">
        <v>1139</v>
      </c>
      <c r="N58" s="55">
        <v>1321</v>
      </c>
      <c r="O58" s="55">
        <v>2248</v>
      </c>
      <c r="P58" s="55">
        <v>2596</v>
      </c>
      <c r="Q58" s="55">
        <v>2686</v>
      </c>
      <c r="R58" s="55">
        <v>2928</v>
      </c>
      <c r="S58" s="55">
        <v>3345</v>
      </c>
      <c r="T58" s="55">
        <v>3582</v>
      </c>
      <c r="U58" s="55">
        <v>4088</v>
      </c>
      <c r="V58" s="55">
        <v>4454</v>
      </c>
      <c r="W58" s="55">
        <v>4788</v>
      </c>
      <c r="X58" s="55">
        <v>5274</v>
      </c>
      <c r="Y58" s="55">
        <v>5945</v>
      </c>
      <c r="Z58" s="55">
        <v>6652</v>
      </c>
      <c r="AA58" s="55">
        <v>7589</v>
      </c>
      <c r="AB58" s="55">
        <v>7793</v>
      </c>
    </row>
    <row r="59" spans="2:28" ht="15.75" x14ac:dyDescent="0.3">
      <c r="B59" s="7" t="s">
        <v>240</v>
      </c>
      <c r="C59" s="7" t="s">
        <v>171</v>
      </c>
      <c r="D59" s="55">
        <v>35</v>
      </c>
      <c r="E59" s="55">
        <v>229</v>
      </c>
      <c r="F59" s="55">
        <v>233</v>
      </c>
      <c r="G59" s="55">
        <v>243</v>
      </c>
      <c r="H59" s="55">
        <v>484</v>
      </c>
      <c r="I59" s="55">
        <v>843</v>
      </c>
      <c r="J59" s="55">
        <v>912</v>
      </c>
      <c r="K59" s="55">
        <v>1481</v>
      </c>
      <c r="L59" s="55">
        <v>2947</v>
      </c>
      <c r="M59" s="55">
        <v>3592</v>
      </c>
      <c r="N59" s="55">
        <v>4403</v>
      </c>
      <c r="O59" s="55">
        <v>7363</v>
      </c>
      <c r="P59" s="55">
        <v>8465</v>
      </c>
      <c r="Q59" s="55">
        <v>8505</v>
      </c>
      <c r="R59" s="55">
        <v>9120</v>
      </c>
      <c r="S59" s="55">
        <v>10336</v>
      </c>
      <c r="T59" s="55">
        <v>11292</v>
      </c>
      <c r="U59" s="55">
        <v>12811</v>
      </c>
      <c r="V59" s="55">
        <v>14198</v>
      </c>
      <c r="W59" s="55">
        <v>16062</v>
      </c>
      <c r="X59" s="55">
        <v>17075</v>
      </c>
      <c r="Y59" s="55">
        <v>19218</v>
      </c>
      <c r="Z59" s="55">
        <v>21484</v>
      </c>
      <c r="AA59" s="55">
        <v>24937</v>
      </c>
      <c r="AB59" s="55">
        <v>25621</v>
      </c>
    </row>
    <row r="60" spans="2:28" ht="15.75" x14ac:dyDescent="0.3">
      <c r="B60" s="7" t="s">
        <v>240</v>
      </c>
      <c r="C60" s="7" t="s">
        <v>172</v>
      </c>
      <c r="D60" s="55">
        <v>1460</v>
      </c>
      <c r="E60" s="55">
        <v>2090</v>
      </c>
      <c r="F60" s="55">
        <v>2165</v>
      </c>
      <c r="G60" s="55">
        <v>2363</v>
      </c>
      <c r="H60" s="55">
        <v>9814</v>
      </c>
      <c r="I60" s="55">
        <v>13181</v>
      </c>
      <c r="J60" s="55">
        <v>13763</v>
      </c>
      <c r="K60" s="55">
        <v>22594</v>
      </c>
      <c r="L60" s="55">
        <v>33815</v>
      </c>
      <c r="M60" s="55">
        <v>38358</v>
      </c>
      <c r="N60" s="55">
        <v>46259</v>
      </c>
      <c r="O60" s="55">
        <v>51593</v>
      </c>
      <c r="P60" s="55">
        <v>50811</v>
      </c>
      <c r="Q60" s="55">
        <v>45816</v>
      </c>
      <c r="R60" s="55">
        <v>54623</v>
      </c>
      <c r="S60" s="55">
        <v>63421</v>
      </c>
      <c r="T60" s="55">
        <v>65617</v>
      </c>
      <c r="U60" s="55">
        <v>68030</v>
      </c>
      <c r="V60" s="55">
        <v>60650</v>
      </c>
      <c r="W60" s="55">
        <v>63457</v>
      </c>
      <c r="X60" s="55">
        <v>68788</v>
      </c>
      <c r="Y60" s="55">
        <v>81412</v>
      </c>
      <c r="Z60" s="55">
        <v>86597</v>
      </c>
      <c r="AA60" s="55">
        <v>94506</v>
      </c>
      <c r="AB60" s="55">
        <v>100194</v>
      </c>
    </row>
    <row r="61" spans="2:28" ht="15.75" x14ac:dyDescent="0.3">
      <c r="B61" s="7" t="s">
        <v>240</v>
      </c>
      <c r="C61" s="7" t="s">
        <v>173</v>
      </c>
      <c r="D61" s="55">
        <v>1</v>
      </c>
      <c r="E61" s="55">
        <v>56</v>
      </c>
      <c r="F61" s="55">
        <v>61</v>
      </c>
      <c r="G61" s="55">
        <v>63</v>
      </c>
      <c r="H61" s="55">
        <v>222</v>
      </c>
      <c r="I61" s="55">
        <v>275</v>
      </c>
      <c r="J61" s="55">
        <v>352</v>
      </c>
      <c r="K61" s="55">
        <v>514</v>
      </c>
      <c r="L61" s="55">
        <v>1271</v>
      </c>
      <c r="M61" s="55">
        <v>1581</v>
      </c>
      <c r="N61" s="55">
        <v>1810</v>
      </c>
      <c r="O61" s="55">
        <v>2948</v>
      </c>
      <c r="P61" s="55">
        <v>3593</v>
      </c>
      <c r="Q61" s="55">
        <v>3846</v>
      </c>
      <c r="R61" s="55">
        <v>4309</v>
      </c>
      <c r="S61" s="55">
        <v>4892</v>
      </c>
      <c r="T61" s="55">
        <v>5095</v>
      </c>
      <c r="U61" s="55">
        <v>5805</v>
      </c>
      <c r="V61" s="55">
        <v>6303</v>
      </c>
      <c r="W61" s="55">
        <v>6760</v>
      </c>
      <c r="X61" s="55">
        <v>7684</v>
      </c>
      <c r="Y61" s="55">
        <v>8761</v>
      </c>
      <c r="Z61" s="55">
        <v>9689</v>
      </c>
      <c r="AA61" s="55">
        <v>10944</v>
      </c>
      <c r="AB61" s="55">
        <v>11487</v>
      </c>
    </row>
    <row r="62" spans="2:28" ht="15.75" x14ac:dyDescent="0.3">
      <c r="B62" s="7" t="s">
        <v>240</v>
      </c>
      <c r="C62" s="7" t="s">
        <v>175</v>
      </c>
      <c r="D62" s="55">
        <v>2</v>
      </c>
      <c r="E62" s="55">
        <v>94</v>
      </c>
      <c r="F62" s="55">
        <v>126</v>
      </c>
      <c r="G62" s="55">
        <v>127</v>
      </c>
      <c r="H62" s="55">
        <v>130</v>
      </c>
      <c r="I62" s="55">
        <v>135</v>
      </c>
      <c r="J62" s="55">
        <v>217</v>
      </c>
      <c r="K62" s="55">
        <v>346</v>
      </c>
      <c r="L62" s="55">
        <v>564</v>
      </c>
      <c r="M62" s="55">
        <v>644</v>
      </c>
      <c r="N62" s="55">
        <v>679</v>
      </c>
      <c r="O62" s="55">
        <v>844</v>
      </c>
      <c r="P62" s="55">
        <v>1039</v>
      </c>
      <c r="Q62" s="55">
        <v>1093</v>
      </c>
      <c r="R62" s="55">
        <v>1202</v>
      </c>
      <c r="S62" s="55">
        <v>1323</v>
      </c>
      <c r="T62" s="55">
        <v>1466</v>
      </c>
      <c r="U62" s="55">
        <v>1513</v>
      </c>
      <c r="V62" s="55">
        <v>1567</v>
      </c>
      <c r="W62" s="55">
        <v>2444</v>
      </c>
      <c r="X62" s="55">
        <v>2535</v>
      </c>
      <c r="Y62" s="55">
        <v>2613</v>
      </c>
      <c r="Z62" s="55">
        <v>2757</v>
      </c>
      <c r="AA62" s="55">
        <v>3083</v>
      </c>
      <c r="AB62" s="55">
        <v>3131</v>
      </c>
    </row>
    <row r="63" spans="2:28" ht="15.75" x14ac:dyDescent="0.3">
      <c r="B63" s="7" t="s">
        <v>240</v>
      </c>
      <c r="C63" s="7" t="s">
        <v>176</v>
      </c>
      <c r="D63" s="55">
        <v>0</v>
      </c>
      <c r="E63" s="55">
        <v>39</v>
      </c>
      <c r="F63" s="55">
        <v>40</v>
      </c>
      <c r="G63" s="55">
        <v>40</v>
      </c>
      <c r="H63" s="55">
        <v>50</v>
      </c>
      <c r="I63" s="55">
        <v>51</v>
      </c>
      <c r="J63" s="55">
        <v>142</v>
      </c>
      <c r="K63" s="55">
        <v>153</v>
      </c>
      <c r="L63" s="55">
        <v>215</v>
      </c>
      <c r="M63" s="55">
        <v>237</v>
      </c>
      <c r="N63" s="55">
        <v>243</v>
      </c>
      <c r="O63" s="55">
        <v>322</v>
      </c>
      <c r="P63" s="55">
        <v>447</v>
      </c>
      <c r="Q63" s="55">
        <v>478</v>
      </c>
      <c r="R63" s="55">
        <v>552</v>
      </c>
      <c r="S63" s="55">
        <v>579</v>
      </c>
      <c r="T63" s="55">
        <v>549</v>
      </c>
      <c r="U63" s="55">
        <v>688</v>
      </c>
      <c r="V63" s="55">
        <v>798</v>
      </c>
      <c r="W63" s="55">
        <v>825</v>
      </c>
      <c r="X63" s="55">
        <v>879</v>
      </c>
      <c r="Y63" s="55">
        <v>986</v>
      </c>
      <c r="Z63" s="55">
        <v>1033</v>
      </c>
      <c r="AA63" s="55">
        <v>1073</v>
      </c>
      <c r="AB63" s="55">
        <v>1264</v>
      </c>
    </row>
    <row r="64" spans="2:28" ht="15.75" x14ac:dyDescent="0.3">
      <c r="B64" s="7" t="s">
        <v>241</v>
      </c>
      <c r="C64" s="7" t="s">
        <v>153</v>
      </c>
      <c r="D64" s="55">
        <v>2184</v>
      </c>
      <c r="E64" s="55">
        <v>2278</v>
      </c>
      <c r="F64" s="55">
        <v>2940</v>
      </c>
      <c r="G64" s="55">
        <v>3052</v>
      </c>
      <c r="H64" s="55">
        <v>3775</v>
      </c>
      <c r="I64" s="55">
        <v>4291</v>
      </c>
      <c r="J64" s="55">
        <v>6780</v>
      </c>
      <c r="K64" s="55">
        <v>8064</v>
      </c>
      <c r="L64" s="55">
        <v>6176</v>
      </c>
      <c r="M64" s="55">
        <v>11166</v>
      </c>
      <c r="N64" s="55">
        <v>15053</v>
      </c>
      <c r="O64" s="55">
        <v>23106</v>
      </c>
      <c r="P64" s="55">
        <v>33412</v>
      </c>
      <c r="Q64" s="55">
        <v>49463</v>
      </c>
      <c r="R64" s="55">
        <v>53483</v>
      </c>
      <c r="S64" s="55">
        <v>60104</v>
      </c>
      <c r="T64" s="55">
        <v>64807</v>
      </c>
      <c r="U64" s="55">
        <v>70383</v>
      </c>
      <c r="V64" s="55">
        <v>76861</v>
      </c>
      <c r="W64" s="55">
        <v>93268</v>
      </c>
      <c r="X64" s="55">
        <v>111471</v>
      </c>
      <c r="Y64" s="55">
        <v>115248</v>
      </c>
      <c r="Z64" s="55">
        <v>109657</v>
      </c>
      <c r="AA64" s="55">
        <v>120762</v>
      </c>
      <c r="AB64" s="55">
        <v>131478</v>
      </c>
    </row>
    <row r="65" spans="2:28" ht="15.75" x14ac:dyDescent="0.3">
      <c r="B65" s="7" t="s">
        <v>241</v>
      </c>
      <c r="C65" s="7" t="s">
        <v>154</v>
      </c>
      <c r="D65" s="55">
        <v>40</v>
      </c>
      <c r="E65" s="55">
        <v>444</v>
      </c>
      <c r="F65" s="55">
        <v>494</v>
      </c>
      <c r="G65" s="55">
        <v>553</v>
      </c>
      <c r="H65" s="55">
        <v>699</v>
      </c>
      <c r="I65" s="55">
        <v>778</v>
      </c>
      <c r="J65" s="55">
        <v>896</v>
      </c>
      <c r="K65" s="55">
        <v>1378</v>
      </c>
      <c r="L65" s="55">
        <v>1933</v>
      </c>
      <c r="M65" s="55">
        <v>2567</v>
      </c>
      <c r="N65" s="55">
        <v>3035</v>
      </c>
      <c r="O65" s="55">
        <v>3738</v>
      </c>
      <c r="P65" s="55">
        <v>3874</v>
      </c>
      <c r="Q65" s="55">
        <v>4367</v>
      </c>
      <c r="R65" s="55">
        <v>4787</v>
      </c>
      <c r="S65" s="55">
        <v>5350</v>
      </c>
      <c r="T65" s="55">
        <v>6037</v>
      </c>
      <c r="U65" s="55">
        <v>6422</v>
      </c>
      <c r="V65" s="55">
        <v>6941</v>
      </c>
      <c r="W65" s="55">
        <v>8086</v>
      </c>
      <c r="X65" s="55">
        <v>8789</v>
      </c>
      <c r="Y65" s="55">
        <v>9765</v>
      </c>
      <c r="Z65" s="55">
        <v>10296</v>
      </c>
      <c r="AA65" s="55">
        <v>11264</v>
      </c>
      <c r="AB65" s="55">
        <v>11631</v>
      </c>
    </row>
    <row r="66" spans="2:28" ht="15.75" x14ac:dyDescent="0.3">
      <c r="B66" s="7" t="s">
        <v>241</v>
      </c>
      <c r="C66" s="7" t="s">
        <v>155</v>
      </c>
      <c r="D66" s="55">
        <v>0</v>
      </c>
      <c r="E66" s="55">
        <v>2398</v>
      </c>
      <c r="F66" s="55">
        <v>2478</v>
      </c>
      <c r="G66" s="55">
        <v>3199</v>
      </c>
      <c r="H66" s="55">
        <v>3540</v>
      </c>
      <c r="I66" s="55">
        <v>3807</v>
      </c>
      <c r="J66" s="55">
        <v>4083</v>
      </c>
      <c r="K66" s="55">
        <v>3937</v>
      </c>
      <c r="L66" s="55">
        <v>7281</v>
      </c>
      <c r="M66" s="55">
        <v>8795</v>
      </c>
      <c r="N66" s="55">
        <v>10004</v>
      </c>
      <c r="O66" s="55">
        <v>11859</v>
      </c>
      <c r="P66" s="55">
        <v>12325</v>
      </c>
      <c r="Q66" s="55">
        <v>15012</v>
      </c>
      <c r="R66" s="55">
        <v>16086</v>
      </c>
      <c r="S66" s="55">
        <v>17810</v>
      </c>
      <c r="T66" s="55">
        <v>20337</v>
      </c>
      <c r="U66" s="55">
        <v>21893</v>
      </c>
      <c r="V66" s="55">
        <v>26678</v>
      </c>
      <c r="W66" s="55">
        <v>30965</v>
      </c>
      <c r="X66" s="55">
        <v>31885</v>
      </c>
      <c r="Y66" s="55">
        <v>35500</v>
      </c>
      <c r="Z66" s="55">
        <v>36846</v>
      </c>
      <c r="AA66" s="55">
        <v>39483</v>
      </c>
      <c r="AB66" s="55">
        <v>38259</v>
      </c>
    </row>
    <row r="67" spans="2:28" ht="15.75" x14ac:dyDescent="0.3">
      <c r="B67" s="7" t="s">
        <v>241</v>
      </c>
      <c r="C67" s="7" t="s">
        <v>156</v>
      </c>
      <c r="D67" s="55">
        <v>1536</v>
      </c>
      <c r="E67" s="55">
        <v>1597</v>
      </c>
      <c r="F67" s="55">
        <v>2450</v>
      </c>
      <c r="G67" s="55">
        <v>2520</v>
      </c>
      <c r="H67" s="55">
        <v>2886</v>
      </c>
      <c r="I67" s="55">
        <v>3064</v>
      </c>
      <c r="J67" s="55">
        <v>5327</v>
      </c>
      <c r="K67" s="55">
        <v>5860</v>
      </c>
      <c r="L67" s="55">
        <v>4754</v>
      </c>
      <c r="M67" s="55">
        <v>8077</v>
      </c>
      <c r="N67" s="55">
        <v>10670</v>
      </c>
      <c r="O67" s="55">
        <v>17448</v>
      </c>
      <c r="P67" s="55">
        <v>22326</v>
      </c>
      <c r="Q67" s="55">
        <v>32421</v>
      </c>
      <c r="R67" s="55">
        <v>36113</v>
      </c>
      <c r="S67" s="55">
        <v>39651</v>
      </c>
      <c r="T67" s="55">
        <v>43174</v>
      </c>
      <c r="U67" s="55">
        <v>46500</v>
      </c>
      <c r="V67" s="55">
        <v>49393</v>
      </c>
      <c r="W67" s="55">
        <v>60709</v>
      </c>
      <c r="X67" s="55">
        <v>73097</v>
      </c>
      <c r="Y67" s="55">
        <v>74790</v>
      </c>
      <c r="Z67" s="55">
        <v>69446</v>
      </c>
      <c r="AA67" s="55">
        <v>79210</v>
      </c>
      <c r="AB67" s="55">
        <v>86219</v>
      </c>
    </row>
    <row r="68" spans="2:28" ht="15.75" x14ac:dyDescent="0.3">
      <c r="B68" s="7" t="s">
        <v>241</v>
      </c>
      <c r="C68" s="7" t="s">
        <v>157</v>
      </c>
      <c r="D68" s="55">
        <v>144</v>
      </c>
      <c r="E68" s="55">
        <v>149</v>
      </c>
      <c r="F68" s="55">
        <v>152</v>
      </c>
      <c r="G68" s="55">
        <v>282</v>
      </c>
      <c r="H68" s="55">
        <v>323</v>
      </c>
      <c r="I68" s="55">
        <v>1556</v>
      </c>
      <c r="J68" s="55">
        <v>3329</v>
      </c>
      <c r="K68" s="55">
        <v>4891</v>
      </c>
      <c r="L68" s="55">
        <v>8908</v>
      </c>
      <c r="M68" s="55">
        <v>9582</v>
      </c>
      <c r="N68" s="55">
        <v>10990</v>
      </c>
      <c r="O68" s="55">
        <v>12993</v>
      </c>
      <c r="P68" s="55">
        <v>13071</v>
      </c>
      <c r="Q68" s="55">
        <v>13856</v>
      </c>
      <c r="R68" s="55">
        <v>14551</v>
      </c>
      <c r="S68" s="55">
        <v>16113</v>
      </c>
      <c r="T68" s="55">
        <v>17087</v>
      </c>
      <c r="U68" s="55">
        <v>19740</v>
      </c>
      <c r="V68" s="55">
        <v>21289</v>
      </c>
      <c r="W68" s="55">
        <v>25313</v>
      </c>
      <c r="X68" s="55">
        <v>29253</v>
      </c>
      <c r="Y68" s="55">
        <v>31234</v>
      </c>
      <c r="Z68" s="55">
        <v>39578</v>
      </c>
      <c r="AA68" s="55">
        <v>49871</v>
      </c>
      <c r="AB68" s="55">
        <v>54974</v>
      </c>
    </row>
    <row r="69" spans="2:28" ht="15.75" x14ac:dyDescent="0.3">
      <c r="B69" s="7" t="s">
        <v>241</v>
      </c>
      <c r="C69" s="7" t="s">
        <v>158</v>
      </c>
      <c r="D69" s="55">
        <v>0</v>
      </c>
      <c r="E69" s="55">
        <v>286</v>
      </c>
      <c r="F69" s="55">
        <v>293</v>
      </c>
      <c r="G69" s="55">
        <v>372</v>
      </c>
      <c r="H69" s="55">
        <v>470</v>
      </c>
      <c r="I69" s="55">
        <v>512</v>
      </c>
      <c r="J69" s="55">
        <v>545</v>
      </c>
      <c r="K69" s="55">
        <v>642</v>
      </c>
      <c r="L69" s="55">
        <v>1152</v>
      </c>
      <c r="M69" s="55">
        <v>1461</v>
      </c>
      <c r="N69" s="55">
        <v>1729</v>
      </c>
      <c r="O69" s="55">
        <v>2028</v>
      </c>
      <c r="P69" s="55">
        <v>2130</v>
      </c>
      <c r="Q69" s="55">
        <v>2447</v>
      </c>
      <c r="R69" s="55">
        <v>2605</v>
      </c>
      <c r="S69" s="55">
        <v>3165</v>
      </c>
      <c r="T69" s="55">
        <v>3483</v>
      </c>
      <c r="U69" s="55">
        <v>3779</v>
      </c>
      <c r="V69" s="55">
        <v>4270</v>
      </c>
      <c r="W69" s="55">
        <v>4957</v>
      </c>
      <c r="X69" s="55">
        <v>5151</v>
      </c>
      <c r="Y69" s="55">
        <v>5639</v>
      </c>
      <c r="Z69" s="55">
        <v>5973</v>
      </c>
      <c r="AA69" s="55">
        <v>6326</v>
      </c>
      <c r="AB69" s="55">
        <v>6245</v>
      </c>
    </row>
    <row r="70" spans="2:28" ht="15.75" x14ac:dyDescent="0.3">
      <c r="B70" s="7" t="s">
        <v>241</v>
      </c>
      <c r="C70" s="7" t="s">
        <v>159</v>
      </c>
      <c r="D70" s="55">
        <v>321</v>
      </c>
      <c r="E70" s="55">
        <v>339</v>
      </c>
      <c r="F70" s="55">
        <v>363</v>
      </c>
      <c r="G70" s="55">
        <v>587</v>
      </c>
      <c r="H70" s="55">
        <v>732</v>
      </c>
      <c r="I70" s="55">
        <v>4395</v>
      </c>
      <c r="J70" s="55">
        <v>10230</v>
      </c>
      <c r="K70" s="55">
        <v>14855</v>
      </c>
      <c r="L70" s="55">
        <v>25563</v>
      </c>
      <c r="M70" s="55">
        <v>28950</v>
      </c>
      <c r="N70" s="55">
        <v>32456</v>
      </c>
      <c r="O70" s="55">
        <v>37886</v>
      </c>
      <c r="P70" s="55">
        <v>39994</v>
      </c>
      <c r="Q70" s="55">
        <v>42897</v>
      </c>
      <c r="R70" s="55">
        <v>46484</v>
      </c>
      <c r="S70" s="55">
        <v>54302</v>
      </c>
      <c r="T70" s="55">
        <v>57364</v>
      </c>
      <c r="U70" s="55">
        <v>66399</v>
      </c>
      <c r="V70" s="55">
        <v>74064</v>
      </c>
      <c r="W70" s="55">
        <v>87125</v>
      </c>
      <c r="X70" s="55">
        <v>99704</v>
      </c>
      <c r="Y70" s="55">
        <v>108886</v>
      </c>
      <c r="Z70" s="55">
        <v>129647</v>
      </c>
      <c r="AA70" s="55">
        <v>153026</v>
      </c>
      <c r="AB70" s="55">
        <v>160072</v>
      </c>
    </row>
    <row r="71" spans="2:28" ht="15.75" x14ac:dyDescent="0.3">
      <c r="B71" s="7" t="s">
        <v>241</v>
      </c>
      <c r="C71" s="7" t="s">
        <v>160</v>
      </c>
      <c r="D71" s="55">
        <v>717</v>
      </c>
      <c r="E71" s="55">
        <v>743</v>
      </c>
      <c r="F71" s="55">
        <v>796</v>
      </c>
      <c r="G71" s="55">
        <v>821</v>
      </c>
      <c r="H71" s="55">
        <v>2995</v>
      </c>
      <c r="I71" s="55">
        <v>4680</v>
      </c>
      <c r="J71" s="55">
        <v>6686</v>
      </c>
      <c r="K71" s="55">
        <v>10022</v>
      </c>
      <c r="L71" s="55">
        <v>10795</v>
      </c>
      <c r="M71" s="55">
        <v>11526</v>
      </c>
      <c r="N71" s="55">
        <v>15297</v>
      </c>
      <c r="O71" s="55">
        <v>19023</v>
      </c>
      <c r="P71" s="55">
        <v>24700</v>
      </c>
      <c r="Q71" s="55">
        <v>23491</v>
      </c>
      <c r="R71" s="55">
        <v>24550</v>
      </c>
      <c r="S71" s="55">
        <v>31500</v>
      </c>
      <c r="T71" s="55">
        <v>33640</v>
      </c>
      <c r="U71" s="55">
        <v>38917</v>
      </c>
      <c r="V71" s="55">
        <v>45998</v>
      </c>
      <c r="W71" s="55">
        <v>55284</v>
      </c>
      <c r="X71" s="55">
        <v>57262</v>
      </c>
      <c r="Y71" s="55">
        <v>59471</v>
      </c>
      <c r="Z71" s="55">
        <v>62201</v>
      </c>
      <c r="AA71" s="55">
        <v>64653</v>
      </c>
      <c r="AB71" s="55">
        <v>74260</v>
      </c>
    </row>
    <row r="72" spans="2:28" ht="15.75" x14ac:dyDescent="0.3">
      <c r="B72" s="7" t="s">
        <v>241</v>
      </c>
      <c r="C72" s="7" t="s">
        <v>161</v>
      </c>
      <c r="D72" s="55">
        <v>2954</v>
      </c>
      <c r="E72" s="55">
        <v>5676</v>
      </c>
      <c r="F72" s="55">
        <v>5826</v>
      </c>
      <c r="G72" s="55">
        <v>6020</v>
      </c>
      <c r="H72" s="55">
        <v>6206</v>
      </c>
      <c r="I72" s="55">
        <v>8195</v>
      </c>
      <c r="J72" s="55">
        <v>9603</v>
      </c>
      <c r="K72" s="55">
        <v>26567</v>
      </c>
      <c r="L72" s="55">
        <v>36048</v>
      </c>
      <c r="M72" s="55">
        <v>46199</v>
      </c>
      <c r="N72" s="55">
        <v>50108</v>
      </c>
      <c r="O72" s="55">
        <v>61362</v>
      </c>
      <c r="P72" s="55">
        <v>65651</v>
      </c>
      <c r="Q72" s="55">
        <v>75153</v>
      </c>
      <c r="R72" s="55">
        <v>84346</v>
      </c>
      <c r="S72" s="55">
        <v>89105</v>
      </c>
      <c r="T72" s="55">
        <v>97353</v>
      </c>
      <c r="U72" s="55">
        <v>101195</v>
      </c>
      <c r="V72" s="55">
        <v>99508</v>
      </c>
      <c r="W72" s="55">
        <v>107244</v>
      </c>
      <c r="X72" s="55">
        <v>123928</v>
      </c>
      <c r="Y72" s="55">
        <v>135210</v>
      </c>
      <c r="Z72" s="55">
        <v>143973</v>
      </c>
      <c r="AA72" s="55">
        <v>154967</v>
      </c>
      <c r="AB72" s="55">
        <v>168087</v>
      </c>
    </row>
    <row r="73" spans="2:28" ht="15.75" x14ac:dyDescent="0.3">
      <c r="B73" s="7" t="s">
        <v>241</v>
      </c>
      <c r="C73" s="7" t="s">
        <v>162</v>
      </c>
      <c r="D73" s="55">
        <v>0</v>
      </c>
      <c r="E73" s="55">
        <v>554</v>
      </c>
      <c r="F73" s="55">
        <v>567</v>
      </c>
      <c r="G73" s="55">
        <v>700</v>
      </c>
      <c r="H73" s="55">
        <v>823</v>
      </c>
      <c r="I73" s="55">
        <v>879</v>
      </c>
      <c r="J73" s="55">
        <v>938</v>
      </c>
      <c r="K73" s="55">
        <v>1083</v>
      </c>
      <c r="L73" s="55">
        <v>1782</v>
      </c>
      <c r="M73" s="55">
        <v>2247</v>
      </c>
      <c r="N73" s="55">
        <v>2625</v>
      </c>
      <c r="O73" s="55">
        <v>3084</v>
      </c>
      <c r="P73" s="55">
        <v>3235</v>
      </c>
      <c r="Q73" s="55">
        <v>3753</v>
      </c>
      <c r="R73" s="55">
        <v>4001</v>
      </c>
      <c r="S73" s="55">
        <v>4689</v>
      </c>
      <c r="T73" s="55">
        <v>5253</v>
      </c>
      <c r="U73" s="55">
        <v>5735</v>
      </c>
      <c r="V73" s="55">
        <v>6706</v>
      </c>
      <c r="W73" s="55">
        <v>8038</v>
      </c>
      <c r="X73" s="55">
        <v>8276</v>
      </c>
      <c r="Y73" s="55">
        <v>9167</v>
      </c>
      <c r="Z73" s="55">
        <v>9639</v>
      </c>
      <c r="AA73" s="55">
        <v>10160</v>
      </c>
      <c r="AB73" s="55">
        <v>10006</v>
      </c>
    </row>
    <row r="74" spans="2:28" ht="15.75" x14ac:dyDescent="0.3">
      <c r="B74" s="7" t="s">
        <v>241</v>
      </c>
      <c r="C74" s="7" t="s">
        <v>163</v>
      </c>
      <c r="D74" s="55">
        <v>6572</v>
      </c>
      <c r="E74" s="55">
        <v>11403</v>
      </c>
      <c r="F74" s="55">
        <v>12083</v>
      </c>
      <c r="G74" s="55">
        <v>12444</v>
      </c>
      <c r="H74" s="55">
        <v>12911</v>
      </c>
      <c r="I74" s="55">
        <v>15066</v>
      </c>
      <c r="J74" s="55">
        <v>19189</v>
      </c>
      <c r="K74" s="55">
        <v>60195</v>
      </c>
      <c r="L74" s="55">
        <v>74906</v>
      </c>
      <c r="M74" s="55">
        <v>96853</v>
      </c>
      <c r="N74" s="55">
        <v>104709</v>
      </c>
      <c r="O74" s="55">
        <v>140126</v>
      </c>
      <c r="P74" s="55">
        <v>155940</v>
      </c>
      <c r="Q74" s="55">
        <v>186908</v>
      </c>
      <c r="R74" s="55">
        <v>209224</v>
      </c>
      <c r="S74" s="55">
        <v>222609</v>
      </c>
      <c r="T74" s="55">
        <v>245320</v>
      </c>
      <c r="U74" s="55">
        <v>254355</v>
      </c>
      <c r="V74" s="55">
        <v>247638</v>
      </c>
      <c r="W74" s="55">
        <v>271942</v>
      </c>
      <c r="X74" s="55">
        <v>311993</v>
      </c>
      <c r="Y74" s="55">
        <v>335412</v>
      </c>
      <c r="Z74" s="55">
        <v>345586</v>
      </c>
      <c r="AA74" s="55">
        <v>375280</v>
      </c>
      <c r="AB74" s="55">
        <v>414046</v>
      </c>
    </row>
    <row r="75" spans="2:28" ht="15.75" x14ac:dyDescent="0.3">
      <c r="B75" s="7" t="s">
        <v>241</v>
      </c>
      <c r="C75" s="7" t="s">
        <v>164</v>
      </c>
      <c r="D75" s="55">
        <v>1705</v>
      </c>
      <c r="E75" s="55">
        <v>1749</v>
      </c>
      <c r="F75" s="55">
        <v>1838</v>
      </c>
      <c r="G75" s="55">
        <v>1884</v>
      </c>
      <c r="H75" s="55">
        <v>6896</v>
      </c>
      <c r="I75" s="55">
        <v>11092</v>
      </c>
      <c r="J75" s="55">
        <v>16522</v>
      </c>
      <c r="K75" s="55">
        <v>24628</v>
      </c>
      <c r="L75" s="55">
        <v>26225</v>
      </c>
      <c r="M75" s="55">
        <v>27894</v>
      </c>
      <c r="N75" s="55">
        <v>37365</v>
      </c>
      <c r="O75" s="55">
        <v>46183</v>
      </c>
      <c r="P75" s="55">
        <v>60947</v>
      </c>
      <c r="Q75" s="55">
        <v>58128</v>
      </c>
      <c r="R75" s="55">
        <v>60246</v>
      </c>
      <c r="S75" s="55">
        <v>76986</v>
      </c>
      <c r="T75" s="55">
        <v>82365</v>
      </c>
      <c r="U75" s="55">
        <v>95353</v>
      </c>
      <c r="V75" s="55">
        <v>112607</v>
      </c>
      <c r="W75" s="55">
        <v>134073</v>
      </c>
      <c r="X75" s="55">
        <v>141561</v>
      </c>
      <c r="Y75" s="55">
        <v>146666</v>
      </c>
      <c r="Z75" s="55">
        <v>159253</v>
      </c>
      <c r="AA75" s="55">
        <v>165666</v>
      </c>
      <c r="AB75" s="55">
        <v>189388</v>
      </c>
    </row>
    <row r="76" spans="2:28" ht="15.75" x14ac:dyDescent="0.3">
      <c r="B76" s="7" t="s">
        <v>241</v>
      </c>
      <c r="C76" s="7" t="s">
        <v>165</v>
      </c>
      <c r="D76" s="55">
        <v>7008</v>
      </c>
      <c r="E76" s="55">
        <v>7235</v>
      </c>
      <c r="F76" s="55">
        <v>8340</v>
      </c>
      <c r="G76" s="55">
        <v>8609</v>
      </c>
      <c r="H76" s="55">
        <v>16572</v>
      </c>
      <c r="I76" s="55">
        <v>22893</v>
      </c>
      <c r="J76" s="55">
        <v>34099</v>
      </c>
      <c r="K76" s="55">
        <v>49214</v>
      </c>
      <c r="L76" s="55">
        <v>49909</v>
      </c>
      <c r="M76" s="55">
        <v>58733</v>
      </c>
      <c r="N76" s="55">
        <v>84987</v>
      </c>
      <c r="O76" s="55">
        <v>118723</v>
      </c>
      <c r="P76" s="55">
        <v>146308</v>
      </c>
      <c r="Q76" s="55">
        <v>156372</v>
      </c>
      <c r="R76" s="55">
        <v>171993</v>
      </c>
      <c r="S76" s="55">
        <v>204298</v>
      </c>
      <c r="T76" s="55">
        <v>218881</v>
      </c>
      <c r="U76" s="55">
        <v>251163</v>
      </c>
      <c r="V76" s="55">
        <v>281240</v>
      </c>
      <c r="W76" s="55">
        <v>338528</v>
      </c>
      <c r="X76" s="55">
        <v>370917</v>
      </c>
      <c r="Y76" s="55">
        <v>385766</v>
      </c>
      <c r="Z76" s="55">
        <v>394886</v>
      </c>
      <c r="AA76" s="55">
        <v>423901</v>
      </c>
      <c r="AB76" s="55">
        <v>468070</v>
      </c>
    </row>
    <row r="77" spans="2:28" ht="15.75" x14ac:dyDescent="0.3">
      <c r="B77" s="7" t="s">
        <v>241</v>
      </c>
      <c r="C77" s="7" t="s">
        <v>166</v>
      </c>
      <c r="D77" s="55">
        <v>92</v>
      </c>
      <c r="E77" s="55">
        <v>93</v>
      </c>
      <c r="F77" s="55">
        <v>94</v>
      </c>
      <c r="G77" s="55">
        <v>157</v>
      </c>
      <c r="H77" s="55">
        <v>192</v>
      </c>
      <c r="I77" s="55">
        <v>1167</v>
      </c>
      <c r="J77" s="55">
        <v>2526</v>
      </c>
      <c r="K77" s="55">
        <v>3422</v>
      </c>
      <c r="L77" s="55">
        <v>5479</v>
      </c>
      <c r="M77" s="55">
        <v>5929</v>
      </c>
      <c r="N77" s="55">
        <v>6639</v>
      </c>
      <c r="O77" s="55">
        <v>8171</v>
      </c>
      <c r="P77" s="55">
        <v>7973</v>
      </c>
      <c r="Q77" s="55">
        <v>8534</v>
      </c>
      <c r="R77" s="55">
        <v>9095</v>
      </c>
      <c r="S77" s="55">
        <v>10203</v>
      </c>
      <c r="T77" s="55">
        <v>10734</v>
      </c>
      <c r="U77" s="55">
        <v>12328</v>
      </c>
      <c r="V77" s="55">
        <v>13287</v>
      </c>
      <c r="W77" s="55">
        <v>15522</v>
      </c>
      <c r="X77" s="55">
        <v>18328</v>
      </c>
      <c r="Y77" s="55">
        <v>20062</v>
      </c>
      <c r="Z77" s="55">
        <v>23982</v>
      </c>
      <c r="AA77" s="55">
        <v>27856</v>
      </c>
      <c r="AB77" s="55">
        <v>29239</v>
      </c>
    </row>
    <row r="78" spans="2:28" ht="15.75" x14ac:dyDescent="0.3">
      <c r="B78" s="7" t="s">
        <v>241</v>
      </c>
      <c r="C78" s="7" t="s">
        <v>167</v>
      </c>
      <c r="D78" s="55">
        <v>0</v>
      </c>
      <c r="E78" s="55">
        <v>34</v>
      </c>
      <c r="F78" s="55">
        <v>56</v>
      </c>
      <c r="G78" s="55">
        <v>62</v>
      </c>
      <c r="H78" s="55">
        <v>103</v>
      </c>
      <c r="I78" s="55">
        <v>109</v>
      </c>
      <c r="J78" s="55">
        <v>147</v>
      </c>
      <c r="K78" s="55">
        <v>428</v>
      </c>
      <c r="L78" s="55">
        <v>471</v>
      </c>
      <c r="M78" s="55">
        <v>571</v>
      </c>
      <c r="N78" s="55">
        <v>695</v>
      </c>
      <c r="O78" s="55">
        <v>1395</v>
      </c>
      <c r="P78" s="55">
        <v>1387</v>
      </c>
      <c r="Q78" s="55">
        <v>1591</v>
      </c>
      <c r="R78" s="55">
        <v>1763</v>
      </c>
      <c r="S78" s="55">
        <v>1840</v>
      </c>
      <c r="T78" s="55">
        <v>2354</v>
      </c>
      <c r="U78" s="55">
        <v>2484</v>
      </c>
      <c r="V78" s="55">
        <v>2729</v>
      </c>
      <c r="W78" s="55">
        <v>3472</v>
      </c>
      <c r="X78" s="55">
        <v>3424</v>
      </c>
      <c r="Y78" s="55">
        <v>4474</v>
      </c>
      <c r="Z78" s="55">
        <v>4637</v>
      </c>
      <c r="AA78" s="55">
        <v>4923</v>
      </c>
      <c r="AB78" s="55">
        <v>5331</v>
      </c>
    </row>
    <row r="79" spans="2:28" ht="15.75" x14ac:dyDescent="0.3">
      <c r="B79" s="7" t="s">
        <v>241</v>
      </c>
      <c r="C79" s="7" t="s">
        <v>168</v>
      </c>
      <c r="D79" s="55">
        <v>2320</v>
      </c>
      <c r="E79" s="55">
        <v>4524</v>
      </c>
      <c r="F79" s="55">
        <v>4793</v>
      </c>
      <c r="G79" s="55">
        <v>4974</v>
      </c>
      <c r="H79" s="55">
        <v>5179</v>
      </c>
      <c r="I79" s="55">
        <v>6340</v>
      </c>
      <c r="J79" s="55">
        <v>8001</v>
      </c>
      <c r="K79" s="55">
        <v>43263</v>
      </c>
      <c r="L79" s="55">
        <v>57220</v>
      </c>
      <c r="M79" s="55">
        <v>69881</v>
      </c>
      <c r="N79" s="55">
        <v>74076</v>
      </c>
      <c r="O79" s="55">
        <v>99254</v>
      </c>
      <c r="P79" s="55">
        <v>106617</v>
      </c>
      <c r="Q79" s="55">
        <v>127400</v>
      </c>
      <c r="R79" s="55">
        <v>141399</v>
      </c>
      <c r="S79" s="55">
        <v>147123</v>
      </c>
      <c r="T79" s="55">
        <v>163090</v>
      </c>
      <c r="U79" s="55">
        <v>169011</v>
      </c>
      <c r="V79" s="55">
        <v>157186</v>
      </c>
      <c r="W79" s="55">
        <v>166929</v>
      </c>
      <c r="X79" s="55">
        <v>182671</v>
      </c>
      <c r="Y79" s="55">
        <v>200183</v>
      </c>
      <c r="Z79" s="55">
        <v>216218</v>
      </c>
      <c r="AA79" s="55">
        <v>232941</v>
      </c>
      <c r="AB79" s="55">
        <v>263722</v>
      </c>
    </row>
    <row r="80" spans="2:28" ht="15.75" x14ac:dyDescent="0.3">
      <c r="B80" s="7" t="s">
        <v>241</v>
      </c>
      <c r="C80" s="7" t="s">
        <v>169</v>
      </c>
      <c r="D80" s="55">
        <v>5</v>
      </c>
      <c r="E80" s="55">
        <v>284</v>
      </c>
      <c r="F80" s="55">
        <v>506</v>
      </c>
      <c r="G80" s="55">
        <v>525</v>
      </c>
      <c r="H80" s="55">
        <v>960</v>
      </c>
      <c r="I80" s="55">
        <v>1031</v>
      </c>
      <c r="J80" s="55">
        <v>1379</v>
      </c>
      <c r="K80" s="55">
        <v>3907</v>
      </c>
      <c r="L80" s="55">
        <v>4398</v>
      </c>
      <c r="M80" s="55">
        <v>5370</v>
      </c>
      <c r="N80" s="55">
        <v>6380</v>
      </c>
      <c r="O80" s="55">
        <v>11521</v>
      </c>
      <c r="P80" s="55">
        <v>11358</v>
      </c>
      <c r="Q80" s="55">
        <v>12635</v>
      </c>
      <c r="R80" s="55">
        <v>14749</v>
      </c>
      <c r="S80" s="55">
        <v>15467</v>
      </c>
      <c r="T80" s="55">
        <v>19930</v>
      </c>
      <c r="U80" s="55">
        <v>21135</v>
      </c>
      <c r="V80" s="55">
        <v>23492</v>
      </c>
      <c r="W80" s="55">
        <v>29005</v>
      </c>
      <c r="X80" s="55">
        <v>29583</v>
      </c>
      <c r="Y80" s="55">
        <v>36159</v>
      </c>
      <c r="Z80" s="55">
        <v>37551</v>
      </c>
      <c r="AA80" s="55">
        <v>40820</v>
      </c>
      <c r="AB80" s="55">
        <v>45283</v>
      </c>
    </row>
    <row r="81" spans="2:28" ht="15.75" x14ac:dyDescent="0.3">
      <c r="B81" s="7" t="s">
        <v>241</v>
      </c>
      <c r="C81" s="7" t="s">
        <v>170</v>
      </c>
      <c r="D81" s="55">
        <v>1</v>
      </c>
      <c r="E81" s="55">
        <v>527</v>
      </c>
      <c r="F81" s="55">
        <v>540</v>
      </c>
      <c r="G81" s="55">
        <v>666</v>
      </c>
      <c r="H81" s="55">
        <v>770</v>
      </c>
      <c r="I81" s="55">
        <v>829</v>
      </c>
      <c r="J81" s="55">
        <v>888</v>
      </c>
      <c r="K81" s="55">
        <v>1045</v>
      </c>
      <c r="L81" s="55">
        <v>1898</v>
      </c>
      <c r="M81" s="55">
        <v>2402</v>
      </c>
      <c r="N81" s="55">
        <v>2757</v>
      </c>
      <c r="O81" s="55">
        <v>3309</v>
      </c>
      <c r="P81" s="55">
        <v>3449</v>
      </c>
      <c r="Q81" s="55">
        <v>4147</v>
      </c>
      <c r="R81" s="55">
        <v>4374</v>
      </c>
      <c r="S81" s="55">
        <v>5020</v>
      </c>
      <c r="T81" s="55">
        <v>5639</v>
      </c>
      <c r="U81" s="55">
        <v>6242</v>
      </c>
      <c r="V81" s="55">
        <v>7335</v>
      </c>
      <c r="W81" s="55">
        <v>8850</v>
      </c>
      <c r="X81" s="55">
        <v>9102</v>
      </c>
      <c r="Y81" s="55">
        <v>10004</v>
      </c>
      <c r="Z81" s="55">
        <v>10427</v>
      </c>
      <c r="AA81" s="55">
        <v>10989</v>
      </c>
      <c r="AB81" s="55">
        <v>10670</v>
      </c>
    </row>
    <row r="82" spans="2:28" ht="15.75" x14ac:dyDescent="0.3">
      <c r="B82" s="7" t="s">
        <v>241</v>
      </c>
      <c r="C82" s="7" t="s">
        <v>171</v>
      </c>
      <c r="D82" s="55">
        <v>23</v>
      </c>
      <c r="E82" s="55">
        <v>1527</v>
      </c>
      <c r="F82" s="55">
        <v>1586</v>
      </c>
      <c r="G82" s="55">
        <v>2054</v>
      </c>
      <c r="H82" s="55">
        <v>2349</v>
      </c>
      <c r="I82" s="55">
        <v>2551</v>
      </c>
      <c r="J82" s="55">
        <v>2763</v>
      </c>
      <c r="K82" s="55">
        <v>3424</v>
      </c>
      <c r="L82" s="55">
        <v>5904</v>
      </c>
      <c r="M82" s="55">
        <v>7347</v>
      </c>
      <c r="N82" s="55">
        <v>8618</v>
      </c>
      <c r="O82" s="55">
        <v>10631</v>
      </c>
      <c r="P82" s="55">
        <v>11138</v>
      </c>
      <c r="Q82" s="55">
        <v>13000</v>
      </c>
      <c r="R82" s="55">
        <v>13717</v>
      </c>
      <c r="S82" s="55">
        <v>14777</v>
      </c>
      <c r="T82" s="55">
        <v>16527</v>
      </c>
      <c r="U82" s="55">
        <v>18387</v>
      </c>
      <c r="V82" s="55">
        <v>21188</v>
      </c>
      <c r="W82" s="55">
        <v>26697</v>
      </c>
      <c r="X82" s="55">
        <v>27466</v>
      </c>
      <c r="Y82" s="55">
        <v>30601</v>
      </c>
      <c r="Z82" s="55">
        <v>31536</v>
      </c>
      <c r="AA82" s="55">
        <v>33736</v>
      </c>
      <c r="AB82" s="55">
        <v>33351</v>
      </c>
    </row>
    <row r="83" spans="2:28" ht="15.75" x14ac:dyDescent="0.3">
      <c r="B83" s="7" t="s">
        <v>241</v>
      </c>
      <c r="C83" s="7" t="s">
        <v>172</v>
      </c>
      <c r="D83" s="55">
        <v>1566</v>
      </c>
      <c r="E83" s="55">
        <v>1609</v>
      </c>
      <c r="F83" s="55">
        <v>1710</v>
      </c>
      <c r="G83" s="55">
        <v>1758</v>
      </c>
      <c r="H83" s="55">
        <v>5974</v>
      </c>
      <c r="I83" s="55">
        <v>9788</v>
      </c>
      <c r="J83" s="55">
        <v>15124</v>
      </c>
      <c r="K83" s="55">
        <v>22942</v>
      </c>
      <c r="L83" s="55">
        <v>24236</v>
      </c>
      <c r="M83" s="55">
        <v>25792</v>
      </c>
      <c r="N83" s="55">
        <v>35432</v>
      </c>
      <c r="O83" s="55">
        <v>43716</v>
      </c>
      <c r="P83" s="55">
        <v>60621</v>
      </c>
      <c r="Q83" s="55">
        <v>58386</v>
      </c>
      <c r="R83" s="55">
        <v>60606</v>
      </c>
      <c r="S83" s="55">
        <v>76679</v>
      </c>
      <c r="T83" s="55">
        <v>81474</v>
      </c>
      <c r="U83" s="55">
        <v>93121</v>
      </c>
      <c r="V83" s="55">
        <v>122785</v>
      </c>
      <c r="W83" s="55">
        <v>143582</v>
      </c>
      <c r="X83" s="55">
        <v>149027</v>
      </c>
      <c r="Y83" s="55">
        <v>155154</v>
      </c>
      <c r="Z83" s="55">
        <v>165140</v>
      </c>
      <c r="AA83" s="55">
        <v>170864</v>
      </c>
      <c r="AB83" s="55">
        <v>192451</v>
      </c>
    </row>
    <row r="84" spans="2:28" ht="15.75" x14ac:dyDescent="0.3">
      <c r="B84" s="7" t="s">
        <v>241</v>
      </c>
      <c r="C84" s="7" t="s">
        <v>173</v>
      </c>
      <c r="D84" s="55">
        <v>20</v>
      </c>
      <c r="E84" s="55">
        <v>682</v>
      </c>
      <c r="F84" s="55">
        <v>701</v>
      </c>
      <c r="G84" s="55">
        <v>908</v>
      </c>
      <c r="H84" s="55">
        <v>1069</v>
      </c>
      <c r="I84" s="55">
        <v>1259</v>
      </c>
      <c r="J84" s="55">
        <v>1386</v>
      </c>
      <c r="K84" s="55">
        <v>1630</v>
      </c>
      <c r="L84" s="55">
        <v>2798</v>
      </c>
      <c r="M84" s="55">
        <v>3523</v>
      </c>
      <c r="N84" s="55">
        <v>4052</v>
      </c>
      <c r="O84" s="55">
        <v>4771</v>
      </c>
      <c r="P84" s="55">
        <v>4862</v>
      </c>
      <c r="Q84" s="55">
        <v>5763</v>
      </c>
      <c r="R84" s="55">
        <v>6121</v>
      </c>
      <c r="S84" s="55">
        <v>7283</v>
      </c>
      <c r="T84" s="55">
        <v>8037</v>
      </c>
      <c r="U84" s="55">
        <v>8572</v>
      </c>
      <c r="V84" s="55">
        <v>9880</v>
      </c>
      <c r="W84" s="55">
        <v>11393</v>
      </c>
      <c r="X84" s="55">
        <v>11888</v>
      </c>
      <c r="Y84" s="55">
        <v>13001</v>
      </c>
      <c r="Z84" s="55">
        <v>14250</v>
      </c>
      <c r="AA84" s="55">
        <v>15284</v>
      </c>
      <c r="AB84" s="55">
        <v>14931</v>
      </c>
    </row>
    <row r="85" spans="2:28" ht="15.75" x14ac:dyDescent="0.3">
      <c r="B85" s="7" t="s">
        <v>241</v>
      </c>
      <c r="C85" s="7" t="s">
        <v>175</v>
      </c>
      <c r="D85" s="55">
        <v>0</v>
      </c>
      <c r="E85" s="55">
        <v>86</v>
      </c>
      <c r="F85" s="55">
        <v>113</v>
      </c>
      <c r="G85" s="55">
        <v>118</v>
      </c>
      <c r="H85" s="55">
        <v>150</v>
      </c>
      <c r="I85" s="55">
        <v>159</v>
      </c>
      <c r="J85" s="55">
        <v>192</v>
      </c>
      <c r="K85" s="55">
        <v>395</v>
      </c>
      <c r="L85" s="55">
        <v>427</v>
      </c>
      <c r="M85" s="55">
        <v>490</v>
      </c>
      <c r="N85" s="55">
        <v>601</v>
      </c>
      <c r="O85" s="55">
        <v>846</v>
      </c>
      <c r="P85" s="55">
        <v>855</v>
      </c>
      <c r="Q85" s="55">
        <v>968</v>
      </c>
      <c r="R85" s="55">
        <v>1046</v>
      </c>
      <c r="S85" s="55">
        <v>1145</v>
      </c>
      <c r="T85" s="55">
        <v>1436</v>
      </c>
      <c r="U85" s="55">
        <v>1568</v>
      </c>
      <c r="V85" s="55">
        <v>1747</v>
      </c>
      <c r="W85" s="55">
        <v>1983</v>
      </c>
      <c r="X85" s="55">
        <v>2076</v>
      </c>
      <c r="Y85" s="55">
        <v>2623</v>
      </c>
      <c r="Z85" s="55">
        <v>2777</v>
      </c>
      <c r="AA85" s="55">
        <v>3040</v>
      </c>
      <c r="AB85" s="55">
        <v>3070</v>
      </c>
    </row>
    <row r="86" spans="2:28" ht="15.75" x14ac:dyDescent="0.3">
      <c r="B86" s="7" t="s">
        <v>241</v>
      </c>
      <c r="C86" s="7" t="s">
        <v>176</v>
      </c>
      <c r="D86" s="55">
        <v>9</v>
      </c>
      <c r="E86" s="55">
        <v>18</v>
      </c>
      <c r="F86" s="55">
        <v>18</v>
      </c>
      <c r="G86" s="55">
        <v>22</v>
      </c>
      <c r="H86" s="55">
        <v>26</v>
      </c>
      <c r="I86" s="55">
        <v>79</v>
      </c>
      <c r="J86" s="55">
        <v>164</v>
      </c>
      <c r="K86" s="55">
        <v>204</v>
      </c>
      <c r="L86" s="55">
        <v>292</v>
      </c>
      <c r="M86" s="55">
        <v>342</v>
      </c>
      <c r="N86" s="55">
        <v>372</v>
      </c>
      <c r="O86" s="55">
        <v>501</v>
      </c>
      <c r="P86" s="55">
        <v>497</v>
      </c>
      <c r="Q86" s="55">
        <v>546</v>
      </c>
      <c r="R86" s="55">
        <v>614</v>
      </c>
      <c r="S86" s="55">
        <v>719</v>
      </c>
      <c r="T86" s="55">
        <v>729</v>
      </c>
      <c r="U86" s="55">
        <v>855</v>
      </c>
      <c r="V86" s="55">
        <v>946</v>
      </c>
      <c r="W86" s="55">
        <v>1120</v>
      </c>
      <c r="X86" s="55">
        <v>1251</v>
      </c>
      <c r="Y86" s="55">
        <v>1402</v>
      </c>
      <c r="Z86" s="55">
        <v>1568</v>
      </c>
      <c r="AA86" s="55">
        <v>1735</v>
      </c>
      <c r="AB86" s="55">
        <v>1811</v>
      </c>
    </row>
    <row r="88" spans="2:28" ht="18" x14ac:dyDescent="0.25">
      <c r="B88" s="12" t="s">
        <v>255</v>
      </c>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2:28" x14ac:dyDescent="0.25">
      <c r="B89" s="58" t="s">
        <v>144</v>
      </c>
    </row>
    <row r="90" spans="2:28" ht="15.75" x14ac:dyDescent="0.3">
      <c r="B90" s="30" t="s">
        <v>92</v>
      </c>
      <c r="C90" s="30" t="s">
        <v>230</v>
      </c>
      <c r="D90" s="13">
        <v>2026</v>
      </c>
      <c r="E90" s="13">
        <v>2027</v>
      </c>
      <c r="F90" s="13">
        <v>2028</v>
      </c>
      <c r="G90" s="13">
        <v>2029</v>
      </c>
      <c r="H90" s="13">
        <v>2030</v>
      </c>
      <c r="I90" s="13">
        <v>2031</v>
      </c>
      <c r="J90" s="13">
        <v>2032</v>
      </c>
      <c r="K90" s="13">
        <v>2033</v>
      </c>
      <c r="L90" s="13">
        <v>2034</v>
      </c>
      <c r="M90" s="13">
        <v>2035</v>
      </c>
      <c r="N90" s="13">
        <v>2036</v>
      </c>
      <c r="O90" s="13">
        <v>2037</v>
      </c>
      <c r="P90" s="13">
        <v>2038</v>
      </c>
      <c r="Q90" s="13">
        <v>2039</v>
      </c>
      <c r="R90" s="13">
        <v>2040</v>
      </c>
      <c r="S90" s="13">
        <v>2041</v>
      </c>
      <c r="T90" s="13">
        <v>2042</v>
      </c>
      <c r="U90" s="13">
        <v>2043</v>
      </c>
      <c r="V90" s="13">
        <v>2044</v>
      </c>
      <c r="W90" s="13">
        <v>2045</v>
      </c>
      <c r="X90" s="13">
        <v>2046</v>
      </c>
      <c r="Y90" s="13">
        <v>2047</v>
      </c>
      <c r="Z90" s="13">
        <v>2048</v>
      </c>
      <c r="AA90" s="13">
        <v>2049</v>
      </c>
      <c r="AB90" s="13">
        <v>2050</v>
      </c>
    </row>
    <row r="91" spans="2:28" ht="15.75" x14ac:dyDescent="0.3">
      <c r="B91" s="7" t="s">
        <v>239</v>
      </c>
      <c r="C91" s="7" t="s">
        <v>153</v>
      </c>
      <c r="D91" s="54">
        <v>64693.620279661998</v>
      </c>
      <c r="E91" s="54">
        <v>68846.270191136005</v>
      </c>
      <c r="F91" s="54">
        <v>69585.363780426997</v>
      </c>
      <c r="G91" s="54">
        <v>71061.023156651005</v>
      </c>
      <c r="H91" s="54">
        <v>83510.442350494006</v>
      </c>
      <c r="I91" s="54">
        <v>88499.025858951005</v>
      </c>
      <c r="J91" s="54">
        <v>93184.667610411998</v>
      </c>
      <c r="K91" s="54">
        <v>99475.446646690005</v>
      </c>
      <c r="L91" s="54">
        <v>134347.35904998099</v>
      </c>
      <c r="M91" s="54">
        <v>138377.47304432199</v>
      </c>
      <c r="N91" s="54">
        <v>168059.099449987</v>
      </c>
      <c r="O91" s="54">
        <v>205434.722758574</v>
      </c>
      <c r="P91" s="54">
        <v>228072.88234455301</v>
      </c>
      <c r="Q91" s="54">
        <v>250966.512382074</v>
      </c>
      <c r="R91" s="54">
        <v>259528.500501267</v>
      </c>
      <c r="S91" s="54">
        <v>275120.93360038497</v>
      </c>
      <c r="T91" s="54">
        <v>306564.26896266203</v>
      </c>
      <c r="U91" s="54">
        <v>328231.65101280698</v>
      </c>
      <c r="V91" s="54">
        <v>385062.18601343897</v>
      </c>
      <c r="W91" s="54">
        <v>418157.01985968603</v>
      </c>
      <c r="X91" s="54">
        <v>412649.06491528999</v>
      </c>
      <c r="Y91" s="54">
        <v>418425.771693966</v>
      </c>
      <c r="Z91" s="54">
        <v>421743.53061078902</v>
      </c>
      <c r="AA91" s="54">
        <v>433812.66803712997</v>
      </c>
      <c r="AB91" s="54">
        <v>450850.61201410898</v>
      </c>
    </row>
    <row r="92" spans="2:28" ht="15.75" x14ac:dyDescent="0.3">
      <c r="B92" s="7" t="s">
        <v>239</v>
      </c>
      <c r="C92" s="7" t="s">
        <v>154</v>
      </c>
      <c r="D92" s="54">
        <v>17382.760494341001</v>
      </c>
      <c r="E92" s="54">
        <v>20475.917557443001</v>
      </c>
      <c r="F92" s="54">
        <v>20148.612055529</v>
      </c>
      <c r="G92" s="54">
        <v>19880.105424101999</v>
      </c>
      <c r="H92" s="54">
        <v>22379.225447915</v>
      </c>
      <c r="I92" s="54">
        <v>22811.554993053</v>
      </c>
      <c r="J92" s="54">
        <v>24297.264302399999</v>
      </c>
      <c r="K92" s="54">
        <v>28797.115200027001</v>
      </c>
      <c r="L92" s="54">
        <v>29511.938083157002</v>
      </c>
      <c r="M92" s="54">
        <v>35876.7653919</v>
      </c>
      <c r="N92" s="54">
        <v>38899.838887074002</v>
      </c>
      <c r="O92" s="54">
        <v>46676.75915315</v>
      </c>
      <c r="P92" s="54">
        <v>52147.188158115998</v>
      </c>
      <c r="Q92" s="54">
        <v>58087.615127110999</v>
      </c>
      <c r="R92" s="54">
        <v>61028.884842578998</v>
      </c>
      <c r="S92" s="54">
        <v>65358.509124007003</v>
      </c>
      <c r="T92" s="54">
        <v>71025.480637358007</v>
      </c>
      <c r="U92" s="54">
        <v>75106.369918800003</v>
      </c>
      <c r="V92" s="54">
        <v>78362.191564709996</v>
      </c>
      <c r="W92" s="54">
        <v>94936.649383302007</v>
      </c>
      <c r="X92" s="54">
        <v>98894.240651818996</v>
      </c>
      <c r="Y92" s="54">
        <v>101201.139637573</v>
      </c>
      <c r="Z92" s="54">
        <v>105845.72198231101</v>
      </c>
      <c r="AA92" s="54">
        <v>106430.926789606</v>
      </c>
      <c r="AB92" s="54">
        <v>108724.276458935</v>
      </c>
    </row>
    <row r="93" spans="2:28" ht="15.75" x14ac:dyDescent="0.3">
      <c r="B93" s="7" t="s">
        <v>239</v>
      </c>
      <c r="C93" s="7" t="s">
        <v>155</v>
      </c>
      <c r="D93" s="54">
        <v>41291.812753416001</v>
      </c>
      <c r="E93" s="54">
        <v>39222.229947911997</v>
      </c>
      <c r="F93" s="54">
        <v>37592.595714130002</v>
      </c>
      <c r="G93" s="54">
        <v>36053.749655510997</v>
      </c>
      <c r="H93" s="54">
        <v>41034.180825021002</v>
      </c>
      <c r="I93" s="54">
        <v>39480.796313514002</v>
      </c>
      <c r="J93" s="54">
        <v>37930.295129967002</v>
      </c>
      <c r="K93" s="54">
        <v>49831.180534646999</v>
      </c>
      <c r="L93" s="54">
        <v>49995.670006647997</v>
      </c>
      <c r="M93" s="54">
        <v>55089.486082219002</v>
      </c>
      <c r="N93" s="54">
        <v>66293.139724512002</v>
      </c>
      <c r="O93" s="54">
        <v>89100.347671487994</v>
      </c>
      <c r="P93" s="54">
        <v>97377.275209162995</v>
      </c>
      <c r="Q93" s="54">
        <v>99020.411722773002</v>
      </c>
      <c r="R93" s="54">
        <v>97212.885314304993</v>
      </c>
      <c r="S93" s="54">
        <v>97007.307219637005</v>
      </c>
      <c r="T93" s="54">
        <v>101806.19250981401</v>
      </c>
      <c r="U93" s="54">
        <v>108410.02882612099</v>
      </c>
      <c r="V93" s="54">
        <v>113383.48024852099</v>
      </c>
      <c r="W93" s="54">
        <v>152669.74697830001</v>
      </c>
      <c r="X93" s="54">
        <v>156267.038632387</v>
      </c>
      <c r="Y93" s="54">
        <v>163739.51093706</v>
      </c>
      <c r="Z93" s="54">
        <v>171302.45855290801</v>
      </c>
      <c r="AA93" s="54">
        <v>174512.997033775</v>
      </c>
      <c r="AB93" s="54">
        <v>171125.915221234</v>
      </c>
    </row>
    <row r="94" spans="2:28" ht="15.75" x14ac:dyDescent="0.3">
      <c r="B94" s="7" t="s">
        <v>239</v>
      </c>
      <c r="C94" s="7" t="s">
        <v>156</v>
      </c>
      <c r="D94" s="54">
        <v>68202.981271315002</v>
      </c>
      <c r="E94" s="54">
        <v>79452.173367016003</v>
      </c>
      <c r="F94" s="54">
        <v>82192.852992857996</v>
      </c>
      <c r="G94" s="54">
        <v>84939.939842209002</v>
      </c>
      <c r="H94" s="54">
        <v>101358.30034284299</v>
      </c>
      <c r="I94" s="54">
        <v>104635.863572763</v>
      </c>
      <c r="J94" s="54">
        <v>111351.970246638</v>
      </c>
      <c r="K94" s="54">
        <v>116586.825387534</v>
      </c>
      <c r="L94" s="54">
        <v>152302.708750466</v>
      </c>
      <c r="M94" s="54">
        <v>162475.412272452</v>
      </c>
      <c r="N94" s="54">
        <v>197574.57844888099</v>
      </c>
      <c r="O94" s="54">
        <v>235419.510886042</v>
      </c>
      <c r="P94" s="54">
        <v>258288.82283669701</v>
      </c>
      <c r="Q94" s="54">
        <v>290792.66287467303</v>
      </c>
      <c r="R94" s="54">
        <v>302481.58673686697</v>
      </c>
      <c r="S94" s="54">
        <v>316344.85045444599</v>
      </c>
      <c r="T94" s="54">
        <v>349854.922301154</v>
      </c>
      <c r="U94" s="54">
        <v>377108.48475689301</v>
      </c>
      <c r="V94" s="54">
        <v>436731.54859991698</v>
      </c>
      <c r="W94" s="54">
        <v>471541.60665031901</v>
      </c>
      <c r="X94" s="54">
        <v>464114.829515694</v>
      </c>
      <c r="Y94" s="54">
        <v>470772.90192471503</v>
      </c>
      <c r="Z94" s="54">
        <v>476695.81203826301</v>
      </c>
      <c r="AA94" s="54">
        <v>485035.35981775197</v>
      </c>
      <c r="AB94" s="54">
        <v>505632.602029984</v>
      </c>
    </row>
    <row r="95" spans="2:28" ht="15.75" x14ac:dyDescent="0.3">
      <c r="B95" s="7" t="s">
        <v>239</v>
      </c>
      <c r="C95" s="7" t="s">
        <v>157</v>
      </c>
      <c r="D95" s="54">
        <v>29915.447814175001</v>
      </c>
      <c r="E95" s="54">
        <v>37284.640587663001</v>
      </c>
      <c r="F95" s="54">
        <v>36467.090849344</v>
      </c>
      <c r="G95" s="54">
        <v>36285.728744927001</v>
      </c>
      <c r="H95" s="54">
        <v>35647.142723769997</v>
      </c>
      <c r="I95" s="54">
        <v>39740.378748921001</v>
      </c>
      <c r="J95" s="54">
        <v>54326.289762469998</v>
      </c>
      <c r="K95" s="54">
        <v>57643.138370303001</v>
      </c>
      <c r="L95" s="54">
        <v>58374.576449580003</v>
      </c>
      <c r="M95" s="54">
        <v>64790.692806558</v>
      </c>
      <c r="N95" s="54">
        <v>78602.099205421997</v>
      </c>
      <c r="O95" s="54">
        <v>83079.885824440003</v>
      </c>
      <c r="P95" s="54">
        <v>86454.311903317997</v>
      </c>
      <c r="Q95" s="54">
        <v>102555.26636943901</v>
      </c>
      <c r="R95" s="54">
        <v>119215.712007062</v>
      </c>
      <c r="S95" s="54">
        <v>127880.43468899401</v>
      </c>
      <c r="T95" s="54">
        <v>127727.67102177499</v>
      </c>
      <c r="U95" s="54">
        <v>139915.867054792</v>
      </c>
      <c r="V95" s="54">
        <v>153693.427781759</v>
      </c>
      <c r="W95" s="54">
        <v>189991.44287062701</v>
      </c>
      <c r="X95" s="54">
        <v>213557.02961467201</v>
      </c>
      <c r="Y95" s="54">
        <v>214862.907060172</v>
      </c>
      <c r="Z95" s="54">
        <v>225337.244775773</v>
      </c>
      <c r="AA95" s="54">
        <v>224057.51846632801</v>
      </c>
      <c r="AB95" s="54">
        <v>221171.19506357901</v>
      </c>
    </row>
    <row r="96" spans="2:28" ht="15.75" x14ac:dyDescent="0.3">
      <c r="B96" s="7" t="s">
        <v>239</v>
      </c>
      <c r="C96" s="7" t="s">
        <v>158</v>
      </c>
      <c r="D96" s="54">
        <v>10612.460497536</v>
      </c>
      <c r="E96" s="54">
        <v>10214.831805382</v>
      </c>
      <c r="F96" s="54">
        <v>9891.8754762280005</v>
      </c>
      <c r="G96" s="54">
        <v>9663.3473556749996</v>
      </c>
      <c r="H96" s="54">
        <v>11242.077651084999</v>
      </c>
      <c r="I96" s="54">
        <v>10887.930329860999</v>
      </c>
      <c r="J96" s="54">
        <v>10558.318247653</v>
      </c>
      <c r="K96" s="54">
        <v>11683.230748673999</v>
      </c>
      <c r="L96" s="54">
        <v>11861.842371897001</v>
      </c>
      <c r="M96" s="54">
        <v>13279.994183788</v>
      </c>
      <c r="N96" s="54">
        <v>14488.223460024999</v>
      </c>
      <c r="O96" s="54">
        <v>19978.665346230999</v>
      </c>
      <c r="P96" s="54">
        <v>22054.266500500999</v>
      </c>
      <c r="Q96" s="54">
        <v>22358.652605834999</v>
      </c>
      <c r="R96" s="54">
        <v>22085.450672685001</v>
      </c>
      <c r="S96" s="54">
        <v>23182.099420503</v>
      </c>
      <c r="T96" s="54">
        <v>25174.785591599</v>
      </c>
      <c r="U96" s="54">
        <v>26190.471095801</v>
      </c>
      <c r="V96" s="54">
        <v>28229.917012701</v>
      </c>
      <c r="W96" s="54">
        <v>40085.108227589997</v>
      </c>
      <c r="X96" s="54">
        <v>40772.405757827997</v>
      </c>
      <c r="Y96" s="54">
        <v>40726.004146608997</v>
      </c>
      <c r="Z96" s="54">
        <v>41572.273688103996</v>
      </c>
      <c r="AA96" s="54">
        <v>41754.900330192002</v>
      </c>
      <c r="AB96" s="54">
        <v>42079.577576811003</v>
      </c>
    </row>
    <row r="97" spans="2:28" ht="15.75" x14ac:dyDescent="0.3">
      <c r="B97" s="7" t="s">
        <v>239</v>
      </c>
      <c r="C97" s="7" t="s">
        <v>159</v>
      </c>
      <c r="D97" s="54">
        <v>126183.824966799</v>
      </c>
      <c r="E97" s="54">
        <v>140468.61052126999</v>
      </c>
      <c r="F97" s="54">
        <v>139174.07341546999</v>
      </c>
      <c r="G97" s="54">
        <v>138514.136685351</v>
      </c>
      <c r="H97" s="54">
        <v>136086.23565430299</v>
      </c>
      <c r="I97" s="54">
        <v>145947.365838314</v>
      </c>
      <c r="J97" s="54">
        <v>203061.842376646</v>
      </c>
      <c r="K97" s="54">
        <v>212518.9025308</v>
      </c>
      <c r="L97" s="54">
        <v>213104.54313795199</v>
      </c>
      <c r="M97" s="54">
        <v>228188.543647877</v>
      </c>
      <c r="N97" s="54">
        <v>259177.313333094</v>
      </c>
      <c r="O97" s="54">
        <v>302062.403876686</v>
      </c>
      <c r="P97" s="54">
        <v>311445.72098272201</v>
      </c>
      <c r="Q97" s="54">
        <v>385587.524243035</v>
      </c>
      <c r="R97" s="54">
        <v>447015.84672572801</v>
      </c>
      <c r="S97" s="54">
        <v>463130.475049984</v>
      </c>
      <c r="T97" s="54">
        <v>458526.17193457601</v>
      </c>
      <c r="U97" s="54">
        <v>508799.75052859599</v>
      </c>
      <c r="V97" s="54">
        <v>555046.50846398098</v>
      </c>
      <c r="W97" s="54">
        <v>687567.15521505603</v>
      </c>
      <c r="X97" s="54">
        <v>740442.56703460205</v>
      </c>
      <c r="Y97" s="54">
        <v>756221.09187240398</v>
      </c>
      <c r="Z97" s="54">
        <v>794172.89850558306</v>
      </c>
      <c r="AA97" s="54">
        <v>790013.29628394998</v>
      </c>
      <c r="AB97" s="54">
        <v>776012.45689893595</v>
      </c>
    </row>
    <row r="98" spans="2:28" ht="15.75" x14ac:dyDescent="0.3">
      <c r="B98" s="7" t="s">
        <v>239</v>
      </c>
      <c r="C98" s="7" t="s">
        <v>160</v>
      </c>
      <c r="D98" s="54">
        <v>35579.621521333</v>
      </c>
      <c r="E98" s="54">
        <v>36215.733829420002</v>
      </c>
      <c r="F98" s="54">
        <v>38074.553109549997</v>
      </c>
      <c r="G98" s="54">
        <v>38426.859169283998</v>
      </c>
      <c r="H98" s="54">
        <v>43621.054749552997</v>
      </c>
      <c r="I98" s="54">
        <v>47194.793604313003</v>
      </c>
      <c r="J98" s="54">
        <v>55179.547675745001</v>
      </c>
      <c r="K98" s="54">
        <v>59212.109825945998</v>
      </c>
      <c r="L98" s="54">
        <v>67109.886180681002</v>
      </c>
      <c r="M98" s="54">
        <v>69417.535887393999</v>
      </c>
      <c r="N98" s="54">
        <v>88230.219519324994</v>
      </c>
      <c r="O98" s="54">
        <v>106444.466903993</v>
      </c>
      <c r="P98" s="54">
        <v>116482.52915576599</v>
      </c>
      <c r="Q98" s="54">
        <v>125349.721914208</v>
      </c>
      <c r="R98" s="54">
        <v>130426.67795936301</v>
      </c>
      <c r="S98" s="54">
        <v>150389.880087956</v>
      </c>
      <c r="T98" s="54">
        <v>150750.22045024799</v>
      </c>
      <c r="U98" s="54">
        <v>160369.278274877</v>
      </c>
      <c r="V98" s="54">
        <v>187881.43995345099</v>
      </c>
      <c r="W98" s="54">
        <v>212774.763253374</v>
      </c>
      <c r="X98" s="54">
        <v>209890.096818575</v>
      </c>
      <c r="Y98" s="54">
        <v>214506.344954467</v>
      </c>
      <c r="Z98" s="54">
        <v>224714.463668449</v>
      </c>
      <c r="AA98" s="54">
        <v>242090.52193411</v>
      </c>
      <c r="AB98" s="54">
        <v>249840.06152696899</v>
      </c>
    </row>
    <row r="99" spans="2:28" ht="15.75" x14ac:dyDescent="0.3">
      <c r="B99" s="7" t="s">
        <v>239</v>
      </c>
      <c r="C99" s="7" t="s">
        <v>161</v>
      </c>
      <c r="D99" s="54">
        <v>74124.453234701999</v>
      </c>
      <c r="E99" s="54">
        <v>86764.167690931004</v>
      </c>
      <c r="F99" s="54">
        <v>87768.918281791004</v>
      </c>
      <c r="G99" s="54">
        <v>123420.606507761</v>
      </c>
      <c r="H99" s="54">
        <v>128320.06197764901</v>
      </c>
      <c r="I99" s="54">
        <v>146254.49787289201</v>
      </c>
      <c r="J99" s="54">
        <v>145984.21604949699</v>
      </c>
      <c r="K99" s="54">
        <v>192466.90530996799</v>
      </c>
      <c r="L99" s="54">
        <v>217168.66540445099</v>
      </c>
      <c r="M99" s="54">
        <v>256113.41113694399</v>
      </c>
      <c r="N99" s="54">
        <v>275852.53258289199</v>
      </c>
      <c r="O99" s="54">
        <v>301437.35855146602</v>
      </c>
      <c r="P99" s="54">
        <v>365432.72152317298</v>
      </c>
      <c r="Q99" s="54">
        <v>439766.22087022901</v>
      </c>
      <c r="R99" s="54">
        <v>507703.43778556999</v>
      </c>
      <c r="S99" s="54">
        <v>564357.53392811306</v>
      </c>
      <c r="T99" s="54">
        <v>638161.76279467205</v>
      </c>
      <c r="U99" s="54">
        <v>665637.77408768097</v>
      </c>
      <c r="V99" s="54">
        <v>703188.66294895497</v>
      </c>
      <c r="W99" s="54">
        <v>758546.76684231195</v>
      </c>
      <c r="X99" s="54">
        <v>778988.49352446303</v>
      </c>
      <c r="Y99" s="54">
        <v>808872.99627987703</v>
      </c>
      <c r="Z99" s="54">
        <v>861827.79211099003</v>
      </c>
      <c r="AA99" s="54">
        <v>868222.71128134301</v>
      </c>
      <c r="AB99" s="54">
        <v>916998.89363386401</v>
      </c>
    </row>
    <row r="100" spans="2:28" ht="15.75" x14ac:dyDescent="0.3">
      <c r="B100" s="7" t="s">
        <v>239</v>
      </c>
      <c r="C100" s="7" t="s">
        <v>162</v>
      </c>
      <c r="D100" s="54">
        <v>16288.425847487</v>
      </c>
      <c r="E100" s="54">
        <v>15614.779372038</v>
      </c>
      <c r="F100" s="54">
        <v>15030.616819543</v>
      </c>
      <c r="G100" s="54">
        <v>14710.400437074</v>
      </c>
      <c r="H100" s="54">
        <v>17334.001054806002</v>
      </c>
      <c r="I100" s="54">
        <v>16760.91714541</v>
      </c>
      <c r="J100" s="54">
        <v>16196.089016937</v>
      </c>
      <c r="K100" s="54">
        <v>19370.337233826001</v>
      </c>
      <c r="L100" s="54">
        <v>19165.644019822001</v>
      </c>
      <c r="M100" s="54">
        <v>20516.846577331002</v>
      </c>
      <c r="N100" s="54">
        <v>23377.190376283001</v>
      </c>
      <c r="O100" s="54">
        <v>31732.498777727</v>
      </c>
      <c r="P100" s="54">
        <v>34950.768975587998</v>
      </c>
      <c r="Q100" s="54">
        <v>35003.354681825003</v>
      </c>
      <c r="R100" s="54">
        <v>34365.737719277</v>
      </c>
      <c r="S100" s="54">
        <v>35553.485516298999</v>
      </c>
      <c r="T100" s="54">
        <v>37791.621006617002</v>
      </c>
      <c r="U100" s="54">
        <v>39332.544614576997</v>
      </c>
      <c r="V100" s="54">
        <v>41371.945650094996</v>
      </c>
      <c r="W100" s="54">
        <v>59288.650893607002</v>
      </c>
      <c r="X100" s="54">
        <v>60654.832804045</v>
      </c>
      <c r="Y100" s="54">
        <v>61575.542659740997</v>
      </c>
      <c r="Z100" s="54">
        <v>62604.286382535</v>
      </c>
      <c r="AA100" s="54">
        <v>64698.778300974001</v>
      </c>
      <c r="AB100" s="54">
        <v>64707.612488156999</v>
      </c>
    </row>
    <row r="101" spans="2:28" ht="15.75" x14ac:dyDescent="0.3">
      <c r="B101" s="7" t="s">
        <v>239</v>
      </c>
      <c r="C101" s="7" t="s">
        <v>163</v>
      </c>
      <c r="D101" s="54">
        <v>203791.90247653701</v>
      </c>
      <c r="E101" s="54">
        <v>233749.004930981</v>
      </c>
      <c r="F101" s="54">
        <v>237882.63062673001</v>
      </c>
      <c r="G101" s="54">
        <v>247521.40728066099</v>
      </c>
      <c r="H101" s="54">
        <v>260696.07448317899</v>
      </c>
      <c r="I101" s="54">
        <v>285935.98588127602</v>
      </c>
      <c r="J101" s="54">
        <v>292691.604022933</v>
      </c>
      <c r="K101" s="54">
        <v>404311.86764617602</v>
      </c>
      <c r="L101" s="54">
        <v>466887.86340143101</v>
      </c>
      <c r="M101" s="54">
        <v>539497.00148510805</v>
      </c>
      <c r="N101" s="54">
        <v>583764.91410244897</v>
      </c>
      <c r="O101" s="54">
        <v>620635.264682882</v>
      </c>
      <c r="P101" s="54">
        <v>750693.48080691299</v>
      </c>
      <c r="Q101" s="54">
        <v>908534.64760405698</v>
      </c>
      <c r="R101" s="54">
        <v>984140.28714628099</v>
      </c>
      <c r="S101" s="54">
        <v>1168752.8720658901</v>
      </c>
      <c r="T101" s="54">
        <v>1326338.29727496</v>
      </c>
      <c r="U101" s="54">
        <v>1398218.6129409899</v>
      </c>
      <c r="V101" s="54">
        <v>1507500.4332838899</v>
      </c>
      <c r="W101" s="54">
        <v>1653429.99472329</v>
      </c>
      <c r="X101" s="54">
        <v>1683352.88209656</v>
      </c>
      <c r="Y101" s="54">
        <v>1747573.10133338</v>
      </c>
      <c r="Z101" s="54">
        <v>1833540.21814121</v>
      </c>
      <c r="AA101" s="54">
        <v>1861518.2113592499</v>
      </c>
      <c r="AB101" s="54">
        <v>1922597.8048702099</v>
      </c>
    </row>
    <row r="102" spans="2:28" ht="15.75" x14ac:dyDescent="0.3">
      <c r="B102" s="7" t="s">
        <v>239</v>
      </c>
      <c r="C102" s="7" t="s">
        <v>164</v>
      </c>
      <c r="D102" s="54">
        <v>79952.095049886993</v>
      </c>
      <c r="E102" s="54">
        <v>82089.033072580001</v>
      </c>
      <c r="F102" s="54">
        <v>84291.617696646994</v>
      </c>
      <c r="G102" s="54">
        <v>86583.088125185997</v>
      </c>
      <c r="H102" s="54">
        <v>98653.036910195995</v>
      </c>
      <c r="I102" s="54">
        <v>110751.58105209</v>
      </c>
      <c r="J102" s="54">
        <v>128974.297480129</v>
      </c>
      <c r="K102" s="54">
        <v>138228.52555925399</v>
      </c>
      <c r="L102" s="54">
        <v>156427.83099326299</v>
      </c>
      <c r="M102" s="54">
        <v>160946.64539594599</v>
      </c>
      <c r="N102" s="54">
        <v>199830.048972374</v>
      </c>
      <c r="O102" s="54">
        <v>249347.164388629</v>
      </c>
      <c r="P102" s="54">
        <v>272636.72837178601</v>
      </c>
      <c r="Q102" s="54">
        <v>299120.91246293898</v>
      </c>
      <c r="R102" s="54">
        <v>309979.63766408601</v>
      </c>
      <c r="S102" s="54">
        <v>351223.11120041698</v>
      </c>
      <c r="T102" s="54">
        <v>354188.25609841303</v>
      </c>
      <c r="U102" s="54">
        <v>372998.59862196801</v>
      </c>
      <c r="V102" s="54">
        <v>438156.01813542901</v>
      </c>
      <c r="W102" s="54">
        <v>500608.27915378002</v>
      </c>
      <c r="X102" s="54">
        <v>495169.02217323403</v>
      </c>
      <c r="Y102" s="54">
        <v>506091.18033563503</v>
      </c>
      <c r="Z102" s="54">
        <v>525016.30906478001</v>
      </c>
      <c r="AA102" s="54">
        <v>565973.86129584804</v>
      </c>
      <c r="AB102" s="54">
        <v>582594.90600795695</v>
      </c>
    </row>
    <row r="103" spans="2:28" ht="15.75" x14ac:dyDescent="0.3">
      <c r="B103" s="7" t="s">
        <v>239</v>
      </c>
      <c r="C103" s="7" t="s">
        <v>165</v>
      </c>
      <c r="D103" s="54">
        <v>228585.98991834201</v>
      </c>
      <c r="E103" s="54">
        <v>247725.29373249601</v>
      </c>
      <c r="F103" s="54">
        <v>261493.01207549701</v>
      </c>
      <c r="G103" s="54">
        <v>269332.84542520501</v>
      </c>
      <c r="H103" s="54">
        <v>309659.690598263</v>
      </c>
      <c r="I103" s="54">
        <v>336825.87680336903</v>
      </c>
      <c r="J103" s="54">
        <v>389756.50160835701</v>
      </c>
      <c r="K103" s="54">
        <v>420158.99078720697</v>
      </c>
      <c r="L103" s="54">
        <v>507943.188708767</v>
      </c>
      <c r="M103" s="54">
        <v>537828.61198088399</v>
      </c>
      <c r="N103" s="54">
        <v>651780.14341288898</v>
      </c>
      <c r="O103" s="54">
        <v>784036.612350752</v>
      </c>
      <c r="P103" s="54">
        <v>860822.09284279705</v>
      </c>
      <c r="Q103" s="54">
        <v>951207.64847597003</v>
      </c>
      <c r="R103" s="54">
        <v>986273.85709529999</v>
      </c>
      <c r="S103" s="54">
        <v>1089820.36064811</v>
      </c>
      <c r="T103" s="54">
        <v>1153860.1065726799</v>
      </c>
      <c r="U103" s="54">
        <v>1237410.21908638</v>
      </c>
      <c r="V103" s="54">
        <v>1419138.13627744</v>
      </c>
      <c r="W103" s="54">
        <v>1591403.3061152899</v>
      </c>
      <c r="X103" s="54">
        <v>1573490.19335411</v>
      </c>
      <c r="Y103" s="54">
        <v>1616175.29912211</v>
      </c>
      <c r="Z103" s="54">
        <v>1677143.8981659701</v>
      </c>
      <c r="AA103" s="54">
        <v>1765491.6911323499</v>
      </c>
      <c r="AB103" s="54">
        <v>1865941.43717475</v>
      </c>
    </row>
    <row r="104" spans="2:28" ht="15.75" x14ac:dyDescent="0.3">
      <c r="B104" s="7" t="s">
        <v>239</v>
      </c>
      <c r="C104" s="7" t="s">
        <v>166</v>
      </c>
      <c r="D104" s="54">
        <v>25501.404756286</v>
      </c>
      <c r="E104" s="54">
        <v>29979.899686879999</v>
      </c>
      <c r="F104" s="54">
        <v>29334.718043998</v>
      </c>
      <c r="G104" s="54">
        <v>29688.053043022999</v>
      </c>
      <c r="H104" s="54">
        <v>29141.055243907998</v>
      </c>
      <c r="I104" s="54">
        <v>32540.824459208001</v>
      </c>
      <c r="J104" s="54">
        <v>46704.226337352004</v>
      </c>
      <c r="K104" s="54">
        <v>50816.150713868003</v>
      </c>
      <c r="L104" s="54">
        <v>50745.480622682</v>
      </c>
      <c r="M104" s="54">
        <v>55273.973143836003</v>
      </c>
      <c r="N104" s="54">
        <v>65202.247079986999</v>
      </c>
      <c r="O104" s="54">
        <v>71103.649996370994</v>
      </c>
      <c r="P104" s="54">
        <v>73187.014207679997</v>
      </c>
      <c r="Q104" s="54">
        <v>86872.495552024993</v>
      </c>
      <c r="R104" s="54">
        <v>100859.48680437999</v>
      </c>
      <c r="S104" s="54">
        <v>104976.884794578</v>
      </c>
      <c r="T104" s="54">
        <v>104575.30108247</v>
      </c>
      <c r="U104" s="54">
        <v>116841.91349327</v>
      </c>
      <c r="V104" s="54">
        <v>126534.42658258</v>
      </c>
      <c r="W104" s="54">
        <v>158864.55625013699</v>
      </c>
      <c r="X104" s="54">
        <v>175069.118579734</v>
      </c>
      <c r="Y104" s="54">
        <v>177013.16003046001</v>
      </c>
      <c r="Z104" s="54">
        <v>185955.98227576099</v>
      </c>
      <c r="AA104" s="54">
        <v>184520.812264409</v>
      </c>
      <c r="AB104" s="54">
        <v>182494.15096225799</v>
      </c>
    </row>
    <row r="105" spans="2:28" ht="15.75" x14ac:dyDescent="0.3">
      <c r="B105" s="7" t="s">
        <v>239</v>
      </c>
      <c r="C105" s="7" t="s">
        <v>167</v>
      </c>
      <c r="D105" s="54">
        <v>12209.033887981001</v>
      </c>
      <c r="E105" s="54">
        <v>11753.785437107999</v>
      </c>
      <c r="F105" s="54">
        <v>11187.282242547</v>
      </c>
      <c r="G105" s="54">
        <v>10777.359978384</v>
      </c>
      <c r="H105" s="54">
        <v>10732.832315099</v>
      </c>
      <c r="I105" s="54">
        <v>10334.525214238</v>
      </c>
      <c r="J105" s="54">
        <v>10615.870073919001</v>
      </c>
      <c r="K105" s="54">
        <v>11411.673191229</v>
      </c>
      <c r="L105" s="54">
        <v>11738.396958808</v>
      </c>
      <c r="M105" s="54">
        <v>12416.908599083001</v>
      </c>
      <c r="N105" s="54">
        <v>13428.064927760001</v>
      </c>
      <c r="O105" s="54">
        <v>18675.252761669999</v>
      </c>
      <c r="P105" s="54">
        <v>19449.891432740998</v>
      </c>
      <c r="Q105" s="54">
        <v>19513.872412281002</v>
      </c>
      <c r="R105" s="54">
        <v>19876.544365456</v>
      </c>
      <c r="S105" s="54">
        <v>20477.963764103999</v>
      </c>
      <c r="T105" s="54">
        <v>20933.786336767</v>
      </c>
      <c r="U105" s="54">
        <v>22661.941039388999</v>
      </c>
      <c r="V105" s="54">
        <v>25459.068895085999</v>
      </c>
      <c r="W105" s="54">
        <v>31754.984125524999</v>
      </c>
      <c r="X105" s="54">
        <v>31469.377071371</v>
      </c>
      <c r="Y105" s="54">
        <v>32228.229545284001</v>
      </c>
      <c r="Z105" s="54">
        <v>31878.872678750999</v>
      </c>
      <c r="AA105" s="54">
        <v>31761.220114076001</v>
      </c>
      <c r="AB105" s="54">
        <v>31625.044318298002</v>
      </c>
    </row>
    <row r="106" spans="2:28" ht="15.75" x14ac:dyDescent="0.3">
      <c r="B106" s="7" t="s">
        <v>239</v>
      </c>
      <c r="C106" s="7" t="s">
        <v>168</v>
      </c>
      <c r="D106" s="54">
        <v>105608.962745048</v>
      </c>
      <c r="E106" s="54">
        <v>117748.706682776</v>
      </c>
      <c r="F106" s="54">
        <v>119283.728553924</v>
      </c>
      <c r="G106" s="54">
        <v>128002.90699424301</v>
      </c>
      <c r="H106" s="54">
        <v>134195.586576706</v>
      </c>
      <c r="I106" s="54">
        <v>148409.562347111</v>
      </c>
      <c r="J106" s="54">
        <v>149427.76788960901</v>
      </c>
      <c r="K106" s="54">
        <v>211509.868338178</v>
      </c>
      <c r="L106" s="54">
        <v>228593.215651345</v>
      </c>
      <c r="M106" s="54">
        <v>272288.88487055001</v>
      </c>
      <c r="N106" s="54">
        <v>296151.56794068398</v>
      </c>
      <c r="O106" s="54">
        <v>311608.37152924697</v>
      </c>
      <c r="P106" s="54">
        <v>380806.44677997398</v>
      </c>
      <c r="Q106" s="54">
        <v>472820.23958904302</v>
      </c>
      <c r="R106" s="54">
        <v>516214.01558027102</v>
      </c>
      <c r="S106" s="54">
        <v>627328.03547654999</v>
      </c>
      <c r="T106" s="54">
        <v>724431.89713566599</v>
      </c>
      <c r="U106" s="54">
        <v>759234.46830303303</v>
      </c>
      <c r="V106" s="54">
        <v>808701.55925590603</v>
      </c>
      <c r="W106" s="54">
        <v>868581.18892687105</v>
      </c>
      <c r="X106" s="54">
        <v>888368.098068133</v>
      </c>
      <c r="Y106" s="54">
        <v>933982.99689407903</v>
      </c>
      <c r="Z106" s="54">
        <v>981462.78129953297</v>
      </c>
      <c r="AA106" s="54">
        <v>1010086.40587835</v>
      </c>
      <c r="AB106" s="54">
        <v>1014216.70724334</v>
      </c>
    </row>
    <row r="107" spans="2:28" ht="15.75" x14ac:dyDescent="0.3">
      <c r="B107" s="7" t="s">
        <v>239</v>
      </c>
      <c r="C107" s="7" t="s">
        <v>169</v>
      </c>
      <c r="D107" s="54">
        <v>92575.205810207</v>
      </c>
      <c r="E107" s="54">
        <v>88683.147390091006</v>
      </c>
      <c r="F107" s="54">
        <v>84330.165941989995</v>
      </c>
      <c r="G107" s="54">
        <v>81883.412238866993</v>
      </c>
      <c r="H107" s="54">
        <v>80835.930409285997</v>
      </c>
      <c r="I107" s="54">
        <v>77814.440506113999</v>
      </c>
      <c r="J107" s="54">
        <v>83795.104558709005</v>
      </c>
      <c r="K107" s="54">
        <v>88634.312907062005</v>
      </c>
      <c r="L107" s="54">
        <v>94795.520726717004</v>
      </c>
      <c r="M107" s="54">
        <v>97228.929460843996</v>
      </c>
      <c r="N107" s="54">
        <v>103940.370032377</v>
      </c>
      <c r="O107" s="54">
        <v>141449.58119505699</v>
      </c>
      <c r="P107" s="54">
        <v>150919.78272794301</v>
      </c>
      <c r="Q107" s="54">
        <v>151331.19273176201</v>
      </c>
      <c r="R107" s="54">
        <v>152768.57177177299</v>
      </c>
      <c r="S107" s="54">
        <v>158269.45056640601</v>
      </c>
      <c r="T107" s="54">
        <v>163604.263332667</v>
      </c>
      <c r="U107" s="54">
        <v>176251.149873758</v>
      </c>
      <c r="V107" s="54">
        <v>189914.89958765</v>
      </c>
      <c r="W107" s="54">
        <v>235657.939995197</v>
      </c>
      <c r="X107" s="54">
        <v>233693.83137689301</v>
      </c>
      <c r="Y107" s="54">
        <v>238712.62531330701</v>
      </c>
      <c r="Z107" s="54">
        <v>235496.01938302</v>
      </c>
      <c r="AA107" s="54">
        <v>236176.89592011899</v>
      </c>
      <c r="AB107" s="54">
        <v>235364.30240205399</v>
      </c>
    </row>
    <row r="108" spans="2:28" ht="15.75" x14ac:dyDescent="0.3">
      <c r="B108" s="7" t="s">
        <v>239</v>
      </c>
      <c r="C108" s="7" t="s">
        <v>170</v>
      </c>
      <c r="D108" s="54">
        <v>18610.541424916999</v>
      </c>
      <c r="E108" s="54">
        <v>17771.191938672</v>
      </c>
      <c r="F108" s="54">
        <v>17002.798122306001</v>
      </c>
      <c r="G108" s="54">
        <v>16456.293470286</v>
      </c>
      <c r="H108" s="54">
        <v>19205.258403741002</v>
      </c>
      <c r="I108" s="54">
        <v>18481.668097114001</v>
      </c>
      <c r="J108" s="54">
        <v>17808.322158103001</v>
      </c>
      <c r="K108" s="54">
        <v>19130.656138737999</v>
      </c>
      <c r="L108" s="54">
        <v>19017.472409823</v>
      </c>
      <c r="M108" s="54">
        <v>21505.732360988</v>
      </c>
      <c r="N108" s="54">
        <v>24534.149197495</v>
      </c>
      <c r="O108" s="54">
        <v>34408.910130434</v>
      </c>
      <c r="P108" s="54">
        <v>37551.805838562002</v>
      </c>
      <c r="Q108" s="54">
        <v>37062.877987696003</v>
      </c>
      <c r="R108" s="54">
        <v>38547.460546634997</v>
      </c>
      <c r="S108" s="54">
        <v>38879.367846633002</v>
      </c>
      <c r="T108" s="54">
        <v>41542.611089924001</v>
      </c>
      <c r="U108" s="54">
        <v>44431.880357946997</v>
      </c>
      <c r="V108" s="54">
        <v>46843.713123585003</v>
      </c>
      <c r="W108" s="54">
        <v>66441.386740789007</v>
      </c>
      <c r="X108" s="54">
        <v>69225.906054553998</v>
      </c>
      <c r="Y108" s="54">
        <v>69885.440261436001</v>
      </c>
      <c r="Z108" s="54">
        <v>71633.80048115</v>
      </c>
      <c r="AA108" s="54">
        <v>70701.636027244997</v>
      </c>
      <c r="AB108" s="54">
        <v>70544.182374537006</v>
      </c>
    </row>
    <row r="109" spans="2:28" ht="15.75" x14ac:dyDescent="0.3">
      <c r="B109" s="7" t="s">
        <v>239</v>
      </c>
      <c r="C109" s="7" t="s">
        <v>171</v>
      </c>
      <c r="D109" s="54">
        <v>66716.014553186003</v>
      </c>
      <c r="E109" s="54">
        <v>63583.710080705001</v>
      </c>
      <c r="F109" s="54">
        <v>60970.296802074998</v>
      </c>
      <c r="G109" s="54">
        <v>58752.363688398997</v>
      </c>
      <c r="H109" s="54">
        <v>67015.038788644</v>
      </c>
      <c r="I109" s="54">
        <v>64522.613071025</v>
      </c>
      <c r="J109" s="54">
        <v>63061.057749257001</v>
      </c>
      <c r="K109" s="54">
        <v>67716.104032880001</v>
      </c>
      <c r="L109" s="54">
        <v>67826.797657065006</v>
      </c>
      <c r="M109" s="54">
        <v>71784.302740382002</v>
      </c>
      <c r="N109" s="54">
        <v>80461.600544290995</v>
      </c>
      <c r="O109" s="54">
        <v>116833.427822079</v>
      </c>
      <c r="P109" s="54">
        <v>128097.263943732</v>
      </c>
      <c r="Q109" s="54">
        <v>128137.187130861</v>
      </c>
      <c r="R109" s="54">
        <v>125236.33339737399</v>
      </c>
      <c r="S109" s="54">
        <v>125388.46337379501</v>
      </c>
      <c r="T109" s="54">
        <v>130936.62258717501</v>
      </c>
      <c r="U109" s="54">
        <v>137212.348516842</v>
      </c>
      <c r="V109" s="54">
        <v>145538.967131515</v>
      </c>
      <c r="W109" s="54">
        <v>201776.50274836199</v>
      </c>
      <c r="X109" s="54">
        <v>207435.33219922101</v>
      </c>
      <c r="Y109" s="54">
        <v>207551.60862771401</v>
      </c>
      <c r="Z109" s="54">
        <v>212833.877693013</v>
      </c>
      <c r="AA109" s="54">
        <v>212204.30035077501</v>
      </c>
      <c r="AB109" s="54">
        <v>211956.75935809399</v>
      </c>
    </row>
    <row r="110" spans="2:28" ht="15.75" x14ac:dyDescent="0.3">
      <c r="B110" s="7" t="s">
        <v>239</v>
      </c>
      <c r="C110" s="7" t="s">
        <v>172</v>
      </c>
      <c r="D110" s="54">
        <v>76632.791627541999</v>
      </c>
      <c r="E110" s="54">
        <v>78691.513491934005</v>
      </c>
      <c r="F110" s="54">
        <v>82286.125743490993</v>
      </c>
      <c r="G110" s="54">
        <v>83931.801231107995</v>
      </c>
      <c r="H110" s="54">
        <v>95701.276947203005</v>
      </c>
      <c r="I110" s="54">
        <v>104115.364022571</v>
      </c>
      <c r="J110" s="54">
        <v>120896.88918069001</v>
      </c>
      <c r="K110" s="54">
        <v>129753.048068813</v>
      </c>
      <c r="L110" s="54">
        <v>147495.33131880299</v>
      </c>
      <c r="M110" s="54">
        <v>151416.52160784299</v>
      </c>
      <c r="N110" s="54">
        <v>194078.75530417101</v>
      </c>
      <c r="O110" s="54">
        <v>242637.128317797</v>
      </c>
      <c r="P110" s="54">
        <v>264529.71743439499</v>
      </c>
      <c r="Q110" s="54">
        <v>285355.92991543101</v>
      </c>
      <c r="R110" s="54">
        <v>297147.15742399998</v>
      </c>
      <c r="S110" s="54">
        <v>335672.44816717401</v>
      </c>
      <c r="T110" s="54">
        <v>332495.87464811199</v>
      </c>
      <c r="U110" s="54">
        <v>355158.58935892797</v>
      </c>
      <c r="V110" s="54">
        <v>420832.06099137099</v>
      </c>
      <c r="W110" s="54">
        <v>478121.30030481599</v>
      </c>
      <c r="X110" s="54">
        <v>472025.09571524902</v>
      </c>
      <c r="Y110" s="54">
        <v>478141.36134651699</v>
      </c>
      <c r="Z110" s="54">
        <v>494971.647775163</v>
      </c>
      <c r="AA110" s="54">
        <v>533759.050114249</v>
      </c>
      <c r="AB110" s="54">
        <v>549409.32064688206</v>
      </c>
    </row>
    <row r="111" spans="2:28" ht="15.75" x14ac:dyDescent="0.3">
      <c r="B111" s="7" t="s">
        <v>239</v>
      </c>
      <c r="C111" s="7" t="s">
        <v>173</v>
      </c>
      <c r="D111" s="54">
        <v>22067.389175893</v>
      </c>
      <c r="E111" s="54">
        <v>21342.711976457002</v>
      </c>
      <c r="F111" s="54">
        <v>20645.569900225</v>
      </c>
      <c r="G111" s="54">
        <v>21016.271466580001</v>
      </c>
      <c r="H111" s="54">
        <v>24021.007396540001</v>
      </c>
      <c r="I111" s="54">
        <v>23375.160499835001</v>
      </c>
      <c r="J111" s="54">
        <v>22896.937915748</v>
      </c>
      <c r="K111" s="54">
        <v>26201.929918803002</v>
      </c>
      <c r="L111" s="54">
        <v>28308.2438717</v>
      </c>
      <c r="M111" s="54">
        <v>31733.557676287001</v>
      </c>
      <c r="N111" s="54">
        <v>35301.891786032997</v>
      </c>
      <c r="O111" s="54">
        <v>46374.282012183998</v>
      </c>
      <c r="P111" s="54">
        <v>52098.569639250003</v>
      </c>
      <c r="Q111" s="54">
        <v>52612.052078907996</v>
      </c>
      <c r="R111" s="54">
        <v>54716.592427399999</v>
      </c>
      <c r="S111" s="54">
        <v>56417.349416700999</v>
      </c>
      <c r="T111" s="54">
        <v>60763.338759929997</v>
      </c>
      <c r="U111" s="54">
        <v>62688.152704123997</v>
      </c>
      <c r="V111" s="54">
        <v>65920.330756562995</v>
      </c>
      <c r="W111" s="54">
        <v>92212.553331867995</v>
      </c>
      <c r="X111" s="54">
        <v>93737.798858993003</v>
      </c>
      <c r="Y111" s="54">
        <v>94493.622020958006</v>
      </c>
      <c r="Z111" s="54">
        <v>98547.306430494005</v>
      </c>
      <c r="AA111" s="54">
        <v>98229.906083308</v>
      </c>
      <c r="AB111" s="54">
        <v>98140.875257350999</v>
      </c>
    </row>
    <row r="112" spans="2:28" ht="15.75" x14ac:dyDescent="0.3">
      <c r="B112" s="7" t="s">
        <v>239</v>
      </c>
      <c r="C112" s="7" t="s">
        <v>175</v>
      </c>
      <c r="D112" s="54">
        <v>6873.5824470030002</v>
      </c>
      <c r="E112" s="54">
        <v>6756.6797547810002</v>
      </c>
      <c r="F112" s="54">
        <v>7165.1735678859995</v>
      </c>
      <c r="G112" s="54">
        <v>7176.4484312989998</v>
      </c>
      <c r="H112" s="54">
        <v>7267.0245745419998</v>
      </c>
      <c r="I112" s="54">
        <v>7105.8638363910004</v>
      </c>
      <c r="J112" s="54">
        <v>8771.930993381</v>
      </c>
      <c r="K112" s="54">
        <v>9600.5071813089999</v>
      </c>
      <c r="L112" s="54">
        <v>9722.2348556859997</v>
      </c>
      <c r="M112" s="54">
        <v>11094.991165869</v>
      </c>
      <c r="N112" s="54">
        <v>14938.973204557</v>
      </c>
      <c r="O112" s="54">
        <v>17301.564278739999</v>
      </c>
      <c r="P112" s="54">
        <v>18667.620634784998</v>
      </c>
      <c r="Q112" s="54">
        <v>18939.312139173999</v>
      </c>
      <c r="R112" s="54">
        <v>19650.458280004001</v>
      </c>
      <c r="S112" s="54">
        <v>20281.095704443</v>
      </c>
      <c r="T112" s="54">
        <v>20019.304812359998</v>
      </c>
      <c r="U112" s="54">
        <v>22178.732650937</v>
      </c>
      <c r="V112" s="54">
        <v>24090.798345667001</v>
      </c>
      <c r="W112" s="54">
        <v>29640.151336767001</v>
      </c>
      <c r="X112" s="54">
        <v>29433.929071429</v>
      </c>
      <c r="Y112" s="54">
        <v>29980.813861605999</v>
      </c>
      <c r="Z112" s="54">
        <v>29662.865543887001</v>
      </c>
      <c r="AA112" s="54">
        <v>29677.553594238001</v>
      </c>
      <c r="AB112" s="54">
        <v>30795.206000082999</v>
      </c>
    </row>
    <row r="113" spans="2:28" ht="15.75" x14ac:dyDescent="0.3">
      <c r="B113" s="7" t="s">
        <v>239</v>
      </c>
      <c r="C113" s="7" t="s">
        <v>176</v>
      </c>
      <c r="D113" s="54">
        <v>2354.5453744209999</v>
      </c>
      <c r="E113" s="54">
        <v>2360.2817731230002</v>
      </c>
      <c r="F113" s="54">
        <v>2303.6810761940001</v>
      </c>
      <c r="G113" s="54">
        <v>2278.0848945130001</v>
      </c>
      <c r="H113" s="54">
        <v>2309.2129622040002</v>
      </c>
      <c r="I113" s="54">
        <v>2275.082773611</v>
      </c>
      <c r="J113" s="54">
        <v>2916.7514088590001</v>
      </c>
      <c r="K113" s="54">
        <v>3047.452288167</v>
      </c>
      <c r="L113" s="54">
        <v>3042.4734238699998</v>
      </c>
      <c r="M113" s="54">
        <v>3216.812798248</v>
      </c>
      <c r="N113" s="54">
        <v>3532.934687299</v>
      </c>
      <c r="O113" s="54">
        <v>4399.6254541660001</v>
      </c>
      <c r="P113" s="54">
        <v>4711.4998033600004</v>
      </c>
      <c r="Q113" s="54">
        <v>5650.1285390909998</v>
      </c>
      <c r="R113" s="54">
        <v>6668.3987622539998</v>
      </c>
      <c r="S113" s="54">
        <v>6736.9161369530002</v>
      </c>
      <c r="T113" s="54">
        <v>6708.3082784609996</v>
      </c>
      <c r="U113" s="54">
        <v>7385.5949142319996</v>
      </c>
      <c r="V113" s="54">
        <v>8125.2163356660003</v>
      </c>
      <c r="W113" s="54">
        <v>10125.623564562</v>
      </c>
      <c r="X113" s="54">
        <v>11082.822153812</v>
      </c>
      <c r="Y113" s="54">
        <v>11366.941337261</v>
      </c>
      <c r="Z113" s="54">
        <v>11973.978102362</v>
      </c>
      <c r="AA113" s="54">
        <v>11927.184551501001</v>
      </c>
      <c r="AB113" s="54">
        <v>11740.358864641001</v>
      </c>
    </row>
    <row r="114" spans="2:28" ht="15.75" x14ac:dyDescent="0.3">
      <c r="B114" s="7" t="s">
        <v>240</v>
      </c>
      <c r="C114" s="7" t="s">
        <v>153</v>
      </c>
      <c r="D114" s="54">
        <v>78108.827658801005</v>
      </c>
      <c r="E114" s="54">
        <v>88699.910149706993</v>
      </c>
      <c r="F114" s="54">
        <v>100581.03387020199</v>
      </c>
      <c r="G114" s="54">
        <v>109191.524033258</v>
      </c>
      <c r="H114" s="54">
        <v>130010.53478052199</v>
      </c>
      <c r="I114" s="54">
        <v>130505.260373685</v>
      </c>
      <c r="J114" s="54">
        <v>146748.27611821599</v>
      </c>
      <c r="K114" s="54">
        <v>160082.07748308801</v>
      </c>
      <c r="L114" s="54">
        <v>199111.15073058201</v>
      </c>
      <c r="M114" s="54">
        <v>224242.030072858</v>
      </c>
      <c r="N114" s="54">
        <v>273384.40353582101</v>
      </c>
      <c r="O114" s="54">
        <v>305129.90524032299</v>
      </c>
      <c r="P114" s="54">
        <v>311090.64901882102</v>
      </c>
      <c r="Q114" s="54">
        <v>335611.70798681298</v>
      </c>
      <c r="R114" s="54">
        <v>350041.10041321302</v>
      </c>
      <c r="S114" s="54">
        <v>368885.16351628402</v>
      </c>
      <c r="T114" s="54">
        <v>401325.90341430402</v>
      </c>
      <c r="U114" s="54">
        <v>443727.62518782198</v>
      </c>
      <c r="V114" s="54">
        <v>470944.64423732099</v>
      </c>
      <c r="W114" s="54">
        <v>509447.321750623</v>
      </c>
      <c r="X114" s="54">
        <v>512828.142795811</v>
      </c>
      <c r="Y114" s="54">
        <v>512932.89699260797</v>
      </c>
      <c r="Z114" s="54">
        <v>541504.51321625698</v>
      </c>
      <c r="AA114" s="54">
        <v>559048.00639852195</v>
      </c>
      <c r="AB114" s="54">
        <v>578211.90676026396</v>
      </c>
    </row>
    <row r="115" spans="2:28" ht="15.75" x14ac:dyDescent="0.3">
      <c r="B115" s="7" t="s">
        <v>240</v>
      </c>
      <c r="C115" s="7" t="s">
        <v>154</v>
      </c>
      <c r="D115" s="54">
        <v>19164.338961212001</v>
      </c>
      <c r="E115" s="54">
        <v>21307.303726293001</v>
      </c>
      <c r="F115" s="54">
        <v>25361.414881625002</v>
      </c>
      <c r="G115" s="54">
        <v>27270.022543094001</v>
      </c>
      <c r="H115" s="54">
        <v>29170.097066900002</v>
      </c>
      <c r="I115" s="54">
        <v>30520.889334064999</v>
      </c>
      <c r="J115" s="54">
        <v>32580.256332531</v>
      </c>
      <c r="K115" s="54">
        <v>37966.550558030001</v>
      </c>
      <c r="L115" s="54">
        <v>46677.173531781002</v>
      </c>
      <c r="M115" s="54">
        <v>52695.164243933003</v>
      </c>
      <c r="N115" s="54">
        <v>58598.430792314997</v>
      </c>
      <c r="O115" s="54">
        <v>68710.337945221996</v>
      </c>
      <c r="P115" s="54">
        <v>70246.218211786007</v>
      </c>
      <c r="Q115" s="54">
        <v>72417.932664922002</v>
      </c>
      <c r="R115" s="54">
        <v>75667.111486891998</v>
      </c>
      <c r="S115" s="54">
        <v>79935.135208972002</v>
      </c>
      <c r="T115" s="54">
        <v>85749.489740069999</v>
      </c>
      <c r="U115" s="54">
        <v>91138.918667438003</v>
      </c>
      <c r="V115" s="54">
        <v>100142.52138784299</v>
      </c>
      <c r="W115" s="54">
        <v>120059.49730644999</v>
      </c>
      <c r="X115" s="54">
        <v>126564.58097083301</v>
      </c>
      <c r="Y115" s="54">
        <v>127510.43875459299</v>
      </c>
      <c r="Z115" s="54">
        <v>129760.954458316</v>
      </c>
      <c r="AA115" s="54">
        <v>130537.63837572301</v>
      </c>
      <c r="AB115" s="54">
        <v>131496.291427491</v>
      </c>
    </row>
    <row r="116" spans="2:28" ht="15.75" x14ac:dyDescent="0.3">
      <c r="B116" s="7" t="s">
        <v>240</v>
      </c>
      <c r="C116" s="7" t="s">
        <v>155</v>
      </c>
      <c r="D116" s="54">
        <v>41183.528989546998</v>
      </c>
      <c r="E116" s="54">
        <v>45137.610758169998</v>
      </c>
      <c r="F116" s="54">
        <v>49364.322387323999</v>
      </c>
      <c r="G116" s="54">
        <v>52773.150427009001</v>
      </c>
      <c r="H116" s="54">
        <v>54836.672156211003</v>
      </c>
      <c r="I116" s="54">
        <v>55514.307602378001</v>
      </c>
      <c r="J116" s="54">
        <v>55932.458309232003</v>
      </c>
      <c r="K116" s="54">
        <v>57390.041188053998</v>
      </c>
      <c r="L116" s="54">
        <v>61109.276439408</v>
      </c>
      <c r="M116" s="54">
        <v>68566.133138720994</v>
      </c>
      <c r="N116" s="54">
        <v>89914.397081589006</v>
      </c>
      <c r="O116" s="54">
        <v>118239.58633825</v>
      </c>
      <c r="P116" s="54">
        <v>117873.628130684</v>
      </c>
      <c r="Q116" s="54">
        <v>126863.28610705399</v>
      </c>
      <c r="R116" s="54">
        <v>123076.905747194</v>
      </c>
      <c r="S116" s="54">
        <v>126115.659136057</v>
      </c>
      <c r="T116" s="54">
        <v>135706.02625899701</v>
      </c>
      <c r="U116" s="54">
        <v>138312.762383116</v>
      </c>
      <c r="V116" s="54">
        <v>145193.98133709899</v>
      </c>
      <c r="W116" s="54">
        <v>188251.066502909</v>
      </c>
      <c r="X116" s="54">
        <v>192333.332219195</v>
      </c>
      <c r="Y116" s="54">
        <v>197965.097742085</v>
      </c>
      <c r="Z116" s="54">
        <v>212335.43190820399</v>
      </c>
      <c r="AA116" s="54">
        <v>211652.083780858</v>
      </c>
      <c r="AB116" s="54">
        <v>217396.10240270599</v>
      </c>
    </row>
    <row r="117" spans="2:28" ht="15.75" x14ac:dyDescent="0.3">
      <c r="B117" s="7" t="s">
        <v>240</v>
      </c>
      <c r="C117" s="7" t="s">
        <v>156</v>
      </c>
      <c r="D117" s="54">
        <v>86154.637752711002</v>
      </c>
      <c r="E117" s="54">
        <v>99694.638230149998</v>
      </c>
      <c r="F117" s="54">
        <v>117477.583370779</v>
      </c>
      <c r="G117" s="54">
        <v>129548.241341799</v>
      </c>
      <c r="H117" s="54">
        <v>152831.86987616401</v>
      </c>
      <c r="I117" s="54">
        <v>152942.33595687</v>
      </c>
      <c r="J117" s="54">
        <v>168461.22655205801</v>
      </c>
      <c r="K117" s="54">
        <v>175423.02594444199</v>
      </c>
      <c r="L117" s="54">
        <v>221805.97622263199</v>
      </c>
      <c r="M117" s="54">
        <v>262289.31818575098</v>
      </c>
      <c r="N117" s="54">
        <v>323998.64880859002</v>
      </c>
      <c r="O117" s="54">
        <v>366319.68696060003</v>
      </c>
      <c r="P117" s="54">
        <v>368024.67569849303</v>
      </c>
      <c r="Q117" s="54">
        <v>392112.03303163301</v>
      </c>
      <c r="R117" s="54">
        <v>406928.77532109502</v>
      </c>
      <c r="S117" s="54">
        <v>415075.08156852698</v>
      </c>
      <c r="T117" s="54">
        <v>460041.79298078798</v>
      </c>
      <c r="U117" s="54">
        <v>505736.551556241</v>
      </c>
      <c r="V117" s="54">
        <v>538589.03978735895</v>
      </c>
      <c r="W117" s="54">
        <v>587682.70360099105</v>
      </c>
      <c r="X117" s="54">
        <v>595712.64368442399</v>
      </c>
      <c r="Y117" s="54">
        <v>589400.19973050198</v>
      </c>
      <c r="Z117" s="54">
        <v>624141.70076015603</v>
      </c>
      <c r="AA117" s="54">
        <v>649324.35550393397</v>
      </c>
      <c r="AB117" s="54">
        <v>670968.69826100499</v>
      </c>
    </row>
    <row r="118" spans="2:28" ht="15.75" x14ac:dyDescent="0.3">
      <c r="B118" s="7" t="s">
        <v>240</v>
      </c>
      <c r="C118" s="7" t="s">
        <v>157</v>
      </c>
      <c r="D118" s="54">
        <v>29917.028238528001</v>
      </c>
      <c r="E118" s="54">
        <v>32663.252722092999</v>
      </c>
      <c r="F118" s="54">
        <v>33292.334857426998</v>
      </c>
      <c r="G118" s="54">
        <v>35807.965595620997</v>
      </c>
      <c r="H118" s="54">
        <v>36889.720678575999</v>
      </c>
      <c r="I118" s="54">
        <v>36476.481714868998</v>
      </c>
      <c r="J118" s="54">
        <v>52655.377069410999</v>
      </c>
      <c r="K118" s="54">
        <v>56212.751957075001</v>
      </c>
      <c r="L118" s="54">
        <v>85366.576042550005</v>
      </c>
      <c r="M118" s="54">
        <v>94223.160866067003</v>
      </c>
      <c r="N118" s="54">
        <v>92624.559132876006</v>
      </c>
      <c r="O118" s="54">
        <v>97686.347028081</v>
      </c>
      <c r="P118" s="54">
        <v>115900.009492367</v>
      </c>
      <c r="Q118" s="54">
        <v>121646.442437848</v>
      </c>
      <c r="R118" s="54">
        <v>132202.20093503699</v>
      </c>
      <c r="S118" s="54">
        <v>144505.927968776</v>
      </c>
      <c r="T118" s="54">
        <v>181762.05391447601</v>
      </c>
      <c r="U118" s="54">
        <v>205541.669821761</v>
      </c>
      <c r="V118" s="54">
        <v>228924.58228575901</v>
      </c>
      <c r="W118" s="54">
        <v>249644.480190817</v>
      </c>
      <c r="X118" s="54">
        <v>250945.72812068599</v>
      </c>
      <c r="Y118" s="54">
        <v>256623.533826664</v>
      </c>
      <c r="Z118" s="54">
        <v>266338.64351498103</v>
      </c>
      <c r="AA118" s="54">
        <v>294171.15449584299</v>
      </c>
      <c r="AB118" s="54">
        <v>307688.48139894701</v>
      </c>
    </row>
    <row r="119" spans="2:28" ht="15.75" x14ac:dyDescent="0.3">
      <c r="B119" s="7" t="s">
        <v>240</v>
      </c>
      <c r="C119" s="7" t="s">
        <v>158</v>
      </c>
      <c r="D119" s="54">
        <v>10596.347247468</v>
      </c>
      <c r="E119" s="54">
        <v>10522.638719770001</v>
      </c>
      <c r="F119" s="54">
        <v>10151.843821517001</v>
      </c>
      <c r="G119" s="54">
        <v>11123.631185529001</v>
      </c>
      <c r="H119" s="54">
        <v>11835.626955786</v>
      </c>
      <c r="I119" s="54">
        <v>12382.400904816999</v>
      </c>
      <c r="J119" s="54">
        <v>13710.202215142999</v>
      </c>
      <c r="K119" s="54">
        <v>13634.438968012</v>
      </c>
      <c r="L119" s="54">
        <v>15697.780986004</v>
      </c>
      <c r="M119" s="54">
        <v>16664.513275337002</v>
      </c>
      <c r="N119" s="54">
        <v>16540.974795851002</v>
      </c>
      <c r="O119" s="54">
        <v>25008.545773952999</v>
      </c>
      <c r="P119" s="54">
        <v>26350.377751800999</v>
      </c>
      <c r="Q119" s="54">
        <v>28822.786427759002</v>
      </c>
      <c r="R119" s="54">
        <v>28769.292348834999</v>
      </c>
      <c r="S119" s="54">
        <v>29199.910333472999</v>
      </c>
      <c r="T119" s="54">
        <v>31119.515365826999</v>
      </c>
      <c r="U119" s="54">
        <v>31044.847963152999</v>
      </c>
      <c r="V119" s="54">
        <v>34505.931532540999</v>
      </c>
      <c r="W119" s="54">
        <v>48499.882298416</v>
      </c>
      <c r="X119" s="54">
        <v>49094.326244987002</v>
      </c>
      <c r="Y119" s="54">
        <v>50597.852485105002</v>
      </c>
      <c r="Z119" s="54">
        <v>51794.664197612998</v>
      </c>
      <c r="AA119" s="54">
        <v>52439.436374424004</v>
      </c>
      <c r="AB119" s="54">
        <v>51574.190061447996</v>
      </c>
    </row>
    <row r="120" spans="2:28" ht="15.75" x14ac:dyDescent="0.3">
      <c r="B120" s="7" t="s">
        <v>240</v>
      </c>
      <c r="C120" s="7" t="s">
        <v>159</v>
      </c>
      <c r="D120" s="54">
        <v>126300.749099746</v>
      </c>
      <c r="E120" s="54">
        <v>144580.15042389301</v>
      </c>
      <c r="F120" s="54">
        <v>146169.07895463399</v>
      </c>
      <c r="G120" s="54">
        <v>159806.174395398</v>
      </c>
      <c r="H120" s="54">
        <v>162399.80898253099</v>
      </c>
      <c r="I120" s="54">
        <v>161053.54982237</v>
      </c>
      <c r="J120" s="54">
        <v>221732.41755377001</v>
      </c>
      <c r="K120" s="54">
        <v>229163.83786015501</v>
      </c>
      <c r="L120" s="54">
        <v>297708.14084245998</v>
      </c>
      <c r="M120" s="54">
        <v>345315.52789512801</v>
      </c>
      <c r="N120" s="54">
        <v>344420.228666618</v>
      </c>
      <c r="O120" s="54">
        <v>378550.33585274802</v>
      </c>
      <c r="P120" s="54">
        <v>432308.88438245701</v>
      </c>
      <c r="Q120" s="54">
        <v>439713.15623012802</v>
      </c>
      <c r="R120" s="54">
        <v>476430.70826439798</v>
      </c>
      <c r="S120" s="54">
        <v>524221.258739507</v>
      </c>
      <c r="T120" s="54">
        <v>617992.54348223901</v>
      </c>
      <c r="U120" s="54">
        <v>707538.33653567499</v>
      </c>
      <c r="V120" s="54">
        <v>767571.50723901903</v>
      </c>
      <c r="W120" s="54">
        <v>856021.11044910597</v>
      </c>
      <c r="X120" s="54">
        <v>860574.10749357496</v>
      </c>
      <c r="Y120" s="54">
        <v>866293.34612560202</v>
      </c>
      <c r="Z120" s="54">
        <v>888999.75607131503</v>
      </c>
      <c r="AA120" s="54">
        <v>955232.62206643994</v>
      </c>
      <c r="AB120" s="54">
        <v>990155.36384336895</v>
      </c>
    </row>
    <row r="121" spans="2:28" ht="15.75" x14ac:dyDescent="0.3">
      <c r="B121" s="7" t="s">
        <v>240</v>
      </c>
      <c r="C121" s="7" t="s">
        <v>160</v>
      </c>
      <c r="D121" s="54">
        <v>35051.731727261002</v>
      </c>
      <c r="E121" s="54">
        <v>38040.670965930003</v>
      </c>
      <c r="F121" s="54">
        <v>40090.293030508998</v>
      </c>
      <c r="G121" s="54">
        <v>40732.351165753003</v>
      </c>
      <c r="H121" s="54">
        <v>47314.947316293001</v>
      </c>
      <c r="I121" s="54">
        <v>52430.043760319997</v>
      </c>
      <c r="J121" s="54">
        <v>67565.084078221</v>
      </c>
      <c r="K121" s="54">
        <v>88635.478013115993</v>
      </c>
      <c r="L121" s="54">
        <v>101883.974835988</v>
      </c>
      <c r="M121" s="54">
        <v>105886.543329532</v>
      </c>
      <c r="N121" s="54">
        <v>113433.95238767999</v>
      </c>
      <c r="O121" s="54">
        <v>119467.45027457101</v>
      </c>
      <c r="P121" s="54">
        <v>123552.274502143</v>
      </c>
      <c r="Q121" s="54">
        <v>139428.94709260901</v>
      </c>
      <c r="R121" s="54">
        <v>158138.33126597601</v>
      </c>
      <c r="S121" s="54">
        <v>205839.470042959</v>
      </c>
      <c r="T121" s="54">
        <v>203835.99738729501</v>
      </c>
      <c r="U121" s="54">
        <v>208512.05665293601</v>
      </c>
      <c r="V121" s="54">
        <v>226423.43687873601</v>
      </c>
      <c r="W121" s="54">
        <v>240014.55441111099</v>
      </c>
      <c r="X121" s="54">
        <v>239116.50031376901</v>
      </c>
      <c r="Y121" s="54">
        <v>257486.35260479199</v>
      </c>
      <c r="Z121" s="54">
        <v>258381.098178324</v>
      </c>
      <c r="AA121" s="54">
        <v>278073.18608669197</v>
      </c>
      <c r="AB121" s="54">
        <v>283580.41246103501</v>
      </c>
    </row>
    <row r="122" spans="2:28" ht="15.75" x14ac:dyDescent="0.3">
      <c r="B122" s="7" t="s">
        <v>240</v>
      </c>
      <c r="C122" s="7" t="s">
        <v>161</v>
      </c>
      <c r="D122" s="54">
        <v>74074.585246932998</v>
      </c>
      <c r="E122" s="54">
        <v>82314.041716870997</v>
      </c>
      <c r="F122" s="54">
        <v>133810.94431403399</v>
      </c>
      <c r="G122" s="54">
        <v>161898.70141159001</v>
      </c>
      <c r="H122" s="54">
        <v>184799.845202848</v>
      </c>
      <c r="I122" s="54">
        <v>235267.42180748301</v>
      </c>
      <c r="J122" s="54">
        <v>260924.37168241901</v>
      </c>
      <c r="K122" s="54">
        <v>312779.60420678102</v>
      </c>
      <c r="L122" s="54">
        <v>378614.71657707402</v>
      </c>
      <c r="M122" s="54">
        <v>465584.72198278003</v>
      </c>
      <c r="N122" s="54">
        <v>471287.167715927</v>
      </c>
      <c r="O122" s="54">
        <v>492390.708904717</v>
      </c>
      <c r="P122" s="54">
        <v>599438.68983178597</v>
      </c>
      <c r="Q122" s="54">
        <v>619402.16842448595</v>
      </c>
      <c r="R122" s="54">
        <v>624646.357138808</v>
      </c>
      <c r="S122" s="54">
        <v>724703.44649209105</v>
      </c>
      <c r="T122" s="54">
        <v>782108.36084041896</v>
      </c>
      <c r="U122" s="54">
        <v>852360.58637125697</v>
      </c>
      <c r="V122" s="54">
        <v>897137.46453518595</v>
      </c>
      <c r="W122" s="54">
        <v>966020.45646454697</v>
      </c>
      <c r="X122" s="54">
        <v>1031195.35563548</v>
      </c>
      <c r="Y122" s="54">
        <v>1024310.5667627</v>
      </c>
      <c r="Z122" s="54">
        <v>1039487.04186485</v>
      </c>
      <c r="AA122" s="54">
        <v>1046342.68273805</v>
      </c>
      <c r="AB122" s="54">
        <v>1071528.30829256</v>
      </c>
    </row>
    <row r="123" spans="2:28" ht="15.75" x14ac:dyDescent="0.3">
      <c r="B123" s="7" t="s">
        <v>240</v>
      </c>
      <c r="C123" s="7" t="s">
        <v>162</v>
      </c>
      <c r="D123" s="54">
        <v>16260.749143888999</v>
      </c>
      <c r="E123" s="54">
        <v>16471.011657911</v>
      </c>
      <c r="F123" s="54">
        <v>17000.642470310999</v>
      </c>
      <c r="G123" s="54">
        <v>18267.332678125</v>
      </c>
      <c r="H123" s="54">
        <v>18897.990614230999</v>
      </c>
      <c r="I123" s="54">
        <v>19541.652244228</v>
      </c>
      <c r="J123" s="54">
        <v>20871.289506988</v>
      </c>
      <c r="K123" s="54">
        <v>21335.263727766</v>
      </c>
      <c r="L123" s="54">
        <v>23379.205209209002</v>
      </c>
      <c r="M123" s="54">
        <v>25336.568983767</v>
      </c>
      <c r="N123" s="54">
        <v>27888.680400722002</v>
      </c>
      <c r="O123" s="54">
        <v>40383.598726087999</v>
      </c>
      <c r="P123" s="54">
        <v>41153.450952311003</v>
      </c>
      <c r="Q123" s="54">
        <v>44145.591142158002</v>
      </c>
      <c r="R123" s="54">
        <v>43631.804772716001</v>
      </c>
      <c r="S123" s="54">
        <v>43927.713384153001</v>
      </c>
      <c r="T123" s="54">
        <v>46589.097174581002</v>
      </c>
      <c r="U123" s="54">
        <v>49143.083467021999</v>
      </c>
      <c r="V123" s="54">
        <v>53320.563497527</v>
      </c>
      <c r="W123" s="54">
        <v>75165.253859285003</v>
      </c>
      <c r="X123" s="54">
        <v>77516.703693983</v>
      </c>
      <c r="Y123" s="54">
        <v>79691.997700672</v>
      </c>
      <c r="Z123" s="54">
        <v>81251.661666536005</v>
      </c>
      <c r="AA123" s="54">
        <v>81163.765142557997</v>
      </c>
      <c r="AB123" s="54">
        <v>80800.922837731006</v>
      </c>
    </row>
    <row r="124" spans="2:28" ht="15.75" x14ac:dyDescent="0.3">
      <c r="B124" s="7" t="s">
        <v>240</v>
      </c>
      <c r="C124" s="7" t="s">
        <v>163</v>
      </c>
      <c r="D124" s="54">
        <v>228332.03030586999</v>
      </c>
      <c r="E124" s="54">
        <v>252441.800348088</v>
      </c>
      <c r="F124" s="54">
        <v>326013.98818084999</v>
      </c>
      <c r="G124" s="54">
        <v>374888.11506444198</v>
      </c>
      <c r="H124" s="54">
        <v>423166.29369534098</v>
      </c>
      <c r="I124" s="54">
        <v>498126.010277219</v>
      </c>
      <c r="J124" s="54">
        <v>525772.22613343305</v>
      </c>
      <c r="K124" s="54">
        <v>604226.66283596796</v>
      </c>
      <c r="L124" s="54">
        <v>767387.42129480804</v>
      </c>
      <c r="M124" s="54">
        <v>925776.90697547002</v>
      </c>
      <c r="N124" s="54">
        <v>966465.92571871902</v>
      </c>
      <c r="O124" s="54">
        <v>1035781.78897227</v>
      </c>
      <c r="P124" s="54">
        <v>1223329.9268495101</v>
      </c>
      <c r="Q124" s="54">
        <v>1269777.0705891801</v>
      </c>
      <c r="R124" s="54">
        <v>1308568.71547063</v>
      </c>
      <c r="S124" s="54">
        <v>1551506.8001294199</v>
      </c>
      <c r="T124" s="54">
        <v>1709451.6865967901</v>
      </c>
      <c r="U124" s="54">
        <v>1787195.6810637801</v>
      </c>
      <c r="V124" s="54">
        <v>1892681.44842097</v>
      </c>
      <c r="W124" s="54">
        <v>2045194.44700306</v>
      </c>
      <c r="X124" s="54">
        <v>2132625.1100301798</v>
      </c>
      <c r="Y124" s="54">
        <v>2105404.5386864701</v>
      </c>
      <c r="Z124" s="54">
        <v>2124540.2357026101</v>
      </c>
      <c r="AA124" s="54">
        <v>2143756.3219534098</v>
      </c>
      <c r="AB124" s="54">
        <v>2191684.4373389799</v>
      </c>
    </row>
    <row r="125" spans="2:28" ht="15.75" x14ac:dyDescent="0.3">
      <c r="B125" s="7" t="s">
        <v>240</v>
      </c>
      <c r="C125" s="7" t="s">
        <v>164</v>
      </c>
      <c r="D125" s="54">
        <v>79229.356420002994</v>
      </c>
      <c r="E125" s="54">
        <v>85767.419588240999</v>
      </c>
      <c r="F125" s="54">
        <v>90143.199192638</v>
      </c>
      <c r="G125" s="54">
        <v>90886.436738755001</v>
      </c>
      <c r="H125" s="54">
        <v>105379.047555016</v>
      </c>
      <c r="I125" s="54">
        <v>118399.058741773</v>
      </c>
      <c r="J125" s="54">
        <v>150494.96501533</v>
      </c>
      <c r="K125" s="54">
        <v>207527.71243575</v>
      </c>
      <c r="L125" s="54">
        <v>243267.92880144701</v>
      </c>
      <c r="M125" s="54">
        <v>252513.69267722301</v>
      </c>
      <c r="N125" s="54">
        <v>276543.76329752</v>
      </c>
      <c r="O125" s="54">
        <v>289238.83419109101</v>
      </c>
      <c r="P125" s="54">
        <v>297639.43176541</v>
      </c>
      <c r="Q125" s="54">
        <v>331832.53410414699</v>
      </c>
      <c r="R125" s="54">
        <v>374596.10936006001</v>
      </c>
      <c r="S125" s="54">
        <v>482095.31527586101</v>
      </c>
      <c r="T125" s="54">
        <v>480982.16857304901</v>
      </c>
      <c r="U125" s="54">
        <v>489083.31808852399</v>
      </c>
      <c r="V125" s="54">
        <v>530318.61806261598</v>
      </c>
      <c r="W125" s="54">
        <v>561802.181598722</v>
      </c>
      <c r="X125" s="54">
        <v>560281.19547198899</v>
      </c>
      <c r="Y125" s="54">
        <v>606014.89771523699</v>
      </c>
      <c r="Z125" s="54">
        <v>607482.93665895297</v>
      </c>
      <c r="AA125" s="54">
        <v>650350.97395629995</v>
      </c>
      <c r="AB125" s="54">
        <v>667210.06588369596</v>
      </c>
    </row>
    <row r="126" spans="2:28" ht="15.75" x14ac:dyDescent="0.3">
      <c r="B126" s="7" t="s">
        <v>240</v>
      </c>
      <c r="C126" s="7" t="s">
        <v>165</v>
      </c>
      <c r="D126" s="54">
        <v>255569.228632118</v>
      </c>
      <c r="E126" s="54">
        <v>285716.01292788901</v>
      </c>
      <c r="F126" s="54">
        <v>337868.91385741899</v>
      </c>
      <c r="G126" s="54">
        <v>361370.89232311398</v>
      </c>
      <c r="H126" s="54">
        <v>406662.29546510603</v>
      </c>
      <c r="I126" s="54">
        <v>441659.39708319999</v>
      </c>
      <c r="J126" s="54">
        <v>541122.76617047598</v>
      </c>
      <c r="K126" s="54">
        <v>684011.66099744698</v>
      </c>
      <c r="L126" s="54">
        <v>817584.57411525596</v>
      </c>
      <c r="M126" s="54">
        <v>888034.93172611599</v>
      </c>
      <c r="N126" s="54">
        <v>997613.52789214905</v>
      </c>
      <c r="O126" s="54">
        <v>1069059.1273658699</v>
      </c>
      <c r="P126" s="54">
        <v>1094444.736149</v>
      </c>
      <c r="Q126" s="54">
        <v>1190514.2492625399</v>
      </c>
      <c r="R126" s="54">
        <v>1297894.3961471301</v>
      </c>
      <c r="S126" s="54">
        <v>1522731.4684405499</v>
      </c>
      <c r="T126" s="54">
        <v>1589046.29699128</v>
      </c>
      <c r="U126" s="54">
        <v>1710070.14855716</v>
      </c>
      <c r="V126" s="54">
        <v>1845129.68809253</v>
      </c>
      <c r="W126" s="54">
        <v>1962295.6229727301</v>
      </c>
      <c r="X126" s="54">
        <v>1996633.5623999999</v>
      </c>
      <c r="Y126" s="54">
        <v>2068072.8064889601</v>
      </c>
      <c r="Z126" s="54">
        <v>2125712.2187187299</v>
      </c>
      <c r="AA126" s="54">
        <v>2264752.098491</v>
      </c>
      <c r="AB126" s="54">
        <v>2336789.3789317398</v>
      </c>
    </row>
    <row r="127" spans="2:28" ht="15.75" x14ac:dyDescent="0.3">
      <c r="B127" s="7" t="s">
        <v>240</v>
      </c>
      <c r="C127" s="7" t="s">
        <v>166</v>
      </c>
      <c r="D127" s="54">
        <v>25505.413301443001</v>
      </c>
      <c r="E127" s="54">
        <v>28287.573317955001</v>
      </c>
      <c r="F127" s="54">
        <v>28678.072469197999</v>
      </c>
      <c r="G127" s="54">
        <v>33566.695498897003</v>
      </c>
      <c r="H127" s="54">
        <v>34275.225710562001</v>
      </c>
      <c r="I127" s="54">
        <v>33812.652653509002</v>
      </c>
      <c r="J127" s="54">
        <v>47643.318083115002</v>
      </c>
      <c r="K127" s="54">
        <v>51029.805847155003</v>
      </c>
      <c r="L127" s="54">
        <v>67598.217102238996</v>
      </c>
      <c r="M127" s="54">
        <v>78050.648265740005</v>
      </c>
      <c r="N127" s="54">
        <v>79091.352692895001</v>
      </c>
      <c r="O127" s="54">
        <v>84774.631864185998</v>
      </c>
      <c r="P127" s="54">
        <v>99268.957002632</v>
      </c>
      <c r="Q127" s="54">
        <v>101833.56992116501</v>
      </c>
      <c r="R127" s="54">
        <v>110337.71804650201</v>
      </c>
      <c r="S127" s="54">
        <v>122563.576021432</v>
      </c>
      <c r="T127" s="54">
        <v>149324.268751895</v>
      </c>
      <c r="U127" s="54">
        <v>170056.027661261</v>
      </c>
      <c r="V127" s="54">
        <v>184950.51634346199</v>
      </c>
      <c r="W127" s="54">
        <v>204242.02380954599</v>
      </c>
      <c r="X127" s="54">
        <v>207511.40463915101</v>
      </c>
      <c r="Y127" s="54">
        <v>209539.502968438</v>
      </c>
      <c r="Z127" s="54">
        <v>214670.857785314</v>
      </c>
      <c r="AA127" s="54">
        <v>234210.68424227601</v>
      </c>
      <c r="AB127" s="54">
        <v>244234.69178512</v>
      </c>
    </row>
    <row r="128" spans="2:28" ht="15.75" x14ac:dyDescent="0.3">
      <c r="B128" s="7" t="s">
        <v>240</v>
      </c>
      <c r="C128" s="7" t="s">
        <v>167</v>
      </c>
      <c r="D128" s="54">
        <v>12199.962875181</v>
      </c>
      <c r="E128" s="54">
        <v>12508.427249744</v>
      </c>
      <c r="F128" s="54">
        <v>11952.595566878001</v>
      </c>
      <c r="G128" s="54">
        <v>11534.8146332</v>
      </c>
      <c r="H128" s="54">
        <v>12686.210362648</v>
      </c>
      <c r="I128" s="54">
        <v>12093.342095358001</v>
      </c>
      <c r="J128" s="54">
        <v>12621.309878300999</v>
      </c>
      <c r="K128" s="54">
        <v>14454.072961639</v>
      </c>
      <c r="L128" s="54">
        <v>16194.80817333</v>
      </c>
      <c r="M128" s="54">
        <v>16688.373481757</v>
      </c>
      <c r="N128" s="54">
        <v>17269.300483793999</v>
      </c>
      <c r="O128" s="54">
        <v>22413.134646029001</v>
      </c>
      <c r="P128" s="54">
        <v>22401.864730416</v>
      </c>
      <c r="Q128" s="54">
        <v>22188.74541852</v>
      </c>
      <c r="R128" s="54">
        <v>24331.845973298001</v>
      </c>
      <c r="S128" s="54">
        <v>27389.294465749001</v>
      </c>
      <c r="T128" s="54">
        <v>27853.601387608</v>
      </c>
      <c r="U128" s="54">
        <v>28055.634193108999</v>
      </c>
      <c r="V128" s="54">
        <v>30488.992623451999</v>
      </c>
      <c r="W128" s="54">
        <v>38715.597122175997</v>
      </c>
      <c r="X128" s="54">
        <v>37876.900269457998</v>
      </c>
      <c r="Y128" s="54">
        <v>37080.925531059998</v>
      </c>
      <c r="Z128" s="54">
        <v>38676.352087877</v>
      </c>
      <c r="AA128" s="54">
        <v>39543.098189185999</v>
      </c>
      <c r="AB128" s="54">
        <v>38274.691011549003</v>
      </c>
    </row>
    <row r="129" spans="2:28" ht="15.75" x14ac:dyDescent="0.3">
      <c r="B129" s="7" t="s">
        <v>240</v>
      </c>
      <c r="C129" s="7" t="s">
        <v>168</v>
      </c>
      <c r="D129" s="54">
        <v>112709.540841668</v>
      </c>
      <c r="E129" s="54">
        <v>118693.209050474</v>
      </c>
      <c r="F129" s="54">
        <v>156336.21684841401</v>
      </c>
      <c r="G129" s="54">
        <v>177973.508820635</v>
      </c>
      <c r="H129" s="54">
        <v>197837.027612276</v>
      </c>
      <c r="I129" s="54">
        <v>237765.55320648299</v>
      </c>
      <c r="J129" s="54">
        <v>249379.71602036199</v>
      </c>
      <c r="K129" s="54">
        <v>293487.41461851</v>
      </c>
      <c r="L129" s="54">
        <v>379653.974154806</v>
      </c>
      <c r="M129" s="54">
        <v>466555.33171277703</v>
      </c>
      <c r="N129" s="54">
        <v>473353.17644746997</v>
      </c>
      <c r="O129" s="54">
        <v>499117.97259861202</v>
      </c>
      <c r="P129" s="54">
        <v>596748.05898713903</v>
      </c>
      <c r="Q129" s="54">
        <v>613925.857388612</v>
      </c>
      <c r="R129" s="54">
        <v>631499.95939788804</v>
      </c>
      <c r="S129" s="54">
        <v>772752.03380947805</v>
      </c>
      <c r="T129" s="54">
        <v>849457.04242787894</v>
      </c>
      <c r="U129" s="54">
        <v>878674.05897179805</v>
      </c>
      <c r="V129" s="54">
        <v>943232.30243599997</v>
      </c>
      <c r="W129" s="54">
        <v>1018536.95764791</v>
      </c>
      <c r="X129" s="54">
        <v>1060916.17936815</v>
      </c>
      <c r="Y129" s="54">
        <v>1043219.96505057</v>
      </c>
      <c r="Z129" s="54">
        <v>1037846.02891461</v>
      </c>
      <c r="AA129" s="54">
        <v>1051225.53467603</v>
      </c>
      <c r="AB129" s="54">
        <v>1076212.01860176</v>
      </c>
    </row>
    <row r="130" spans="2:28" ht="15.75" x14ac:dyDescent="0.3">
      <c r="B130" s="7" t="s">
        <v>240</v>
      </c>
      <c r="C130" s="7" t="s">
        <v>169</v>
      </c>
      <c r="D130" s="54">
        <v>91613.275971374998</v>
      </c>
      <c r="E130" s="54">
        <v>99908.924554084995</v>
      </c>
      <c r="F130" s="54">
        <v>102105.670897323</v>
      </c>
      <c r="G130" s="54">
        <v>98876.793731747006</v>
      </c>
      <c r="H130" s="54">
        <v>100002.840652554</v>
      </c>
      <c r="I130" s="54">
        <v>97260.878782714004</v>
      </c>
      <c r="J130" s="54">
        <v>106146.080564093</v>
      </c>
      <c r="K130" s="54">
        <v>118501.892103034</v>
      </c>
      <c r="L130" s="54">
        <v>133278.118542749</v>
      </c>
      <c r="M130" s="54">
        <v>144176.282127846</v>
      </c>
      <c r="N130" s="54">
        <v>149632.163844314</v>
      </c>
      <c r="O130" s="54">
        <v>187311.63734425901</v>
      </c>
      <c r="P130" s="54">
        <v>188641.98547777999</v>
      </c>
      <c r="Q130" s="54">
        <v>187026.04980758901</v>
      </c>
      <c r="R130" s="54">
        <v>192657.728394306</v>
      </c>
      <c r="S130" s="54">
        <v>222574.22015811899</v>
      </c>
      <c r="T130" s="54">
        <v>227774.410419211</v>
      </c>
      <c r="U130" s="54">
        <v>235171.15336169</v>
      </c>
      <c r="V130" s="54">
        <v>248328.78737374401</v>
      </c>
      <c r="W130" s="54">
        <v>294994.80689270102</v>
      </c>
      <c r="X130" s="54">
        <v>294284.58829239401</v>
      </c>
      <c r="Y130" s="54">
        <v>286714.53309569601</v>
      </c>
      <c r="Z130" s="54">
        <v>300422.85282518098</v>
      </c>
      <c r="AA130" s="54">
        <v>317864.54293167498</v>
      </c>
      <c r="AB130" s="54">
        <v>316109.10738833703</v>
      </c>
    </row>
    <row r="131" spans="2:28" ht="15.75" x14ac:dyDescent="0.3">
      <c r="B131" s="7" t="s">
        <v>240</v>
      </c>
      <c r="C131" s="7" t="s">
        <v>170</v>
      </c>
      <c r="D131" s="54">
        <v>18566.013884690001</v>
      </c>
      <c r="E131" s="54">
        <v>18813.050838848001</v>
      </c>
      <c r="F131" s="54">
        <v>18001.570548587999</v>
      </c>
      <c r="G131" s="54">
        <v>18992.182984283001</v>
      </c>
      <c r="H131" s="54">
        <v>19273.107832431</v>
      </c>
      <c r="I131" s="54">
        <v>19599.780804307</v>
      </c>
      <c r="J131" s="54">
        <v>20779.927808428001</v>
      </c>
      <c r="K131" s="54">
        <v>21696.329957368998</v>
      </c>
      <c r="L131" s="54">
        <v>23488.614873948001</v>
      </c>
      <c r="M131" s="54">
        <v>24797.506032918998</v>
      </c>
      <c r="N131" s="54">
        <v>29194.448044977999</v>
      </c>
      <c r="O131" s="54">
        <v>42799.750023145003</v>
      </c>
      <c r="P131" s="54">
        <v>42987.647157591004</v>
      </c>
      <c r="Q131" s="54">
        <v>44784.18594209</v>
      </c>
      <c r="R131" s="54">
        <v>44411.615717615001</v>
      </c>
      <c r="S131" s="54">
        <v>44208.373425651997</v>
      </c>
      <c r="T131" s="54">
        <v>48525.994531030003</v>
      </c>
      <c r="U131" s="54">
        <v>48585.355297048001</v>
      </c>
      <c r="V131" s="54">
        <v>53180.751452805998</v>
      </c>
      <c r="W131" s="54">
        <v>75583.546042507995</v>
      </c>
      <c r="X131" s="54">
        <v>75880.28754351</v>
      </c>
      <c r="Y131" s="54">
        <v>76621.815448801004</v>
      </c>
      <c r="Z131" s="54">
        <v>79754.954763660993</v>
      </c>
      <c r="AA131" s="54">
        <v>79525.093175860995</v>
      </c>
      <c r="AB131" s="54">
        <v>79822.882139149006</v>
      </c>
    </row>
    <row r="132" spans="2:28" ht="15.75" x14ac:dyDescent="0.3">
      <c r="B132" s="7" t="s">
        <v>240</v>
      </c>
      <c r="C132" s="7" t="s">
        <v>171</v>
      </c>
      <c r="D132" s="54">
        <v>67271.401870761998</v>
      </c>
      <c r="E132" s="54">
        <v>67468.926477276997</v>
      </c>
      <c r="F132" s="54">
        <v>65258.069332084997</v>
      </c>
      <c r="G132" s="54">
        <v>67934.624726166003</v>
      </c>
      <c r="H132" s="54">
        <v>68778.438113405995</v>
      </c>
      <c r="I132" s="54">
        <v>70731.445038178004</v>
      </c>
      <c r="J132" s="54">
        <v>71779.720741768993</v>
      </c>
      <c r="K132" s="54">
        <v>71759.374231787006</v>
      </c>
      <c r="L132" s="54">
        <v>77721.439165361997</v>
      </c>
      <c r="M132" s="54">
        <v>83619.133914336999</v>
      </c>
      <c r="N132" s="54">
        <v>93724.325203586006</v>
      </c>
      <c r="O132" s="54">
        <v>140140.54589525401</v>
      </c>
      <c r="P132" s="54">
        <v>140585.75064317099</v>
      </c>
      <c r="Q132" s="54">
        <v>146023.998125265</v>
      </c>
      <c r="R132" s="54">
        <v>142909.78297734301</v>
      </c>
      <c r="S132" s="54">
        <v>143595.13934113999</v>
      </c>
      <c r="T132" s="54">
        <v>152012.55377092399</v>
      </c>
      <c r="U132" s="54">
        <v>156246.278499779</v>
      </c>
      <c r="V132" s="54">
        <v>165018.02846319601</v>
      </c>
      <c r="W132" s="54">
        <v>231239.77144583999</v>
      </c>
      <c r="X132" s="54">
        <v>234138.95995023701</v>
      </c>
      <c r="Y132" s="54">
        <v>235787.20518326099</v>
      </c>
      <c r="Z132" s="54">
        <v>243967.707486075</v>
      </c>
      <c r="AA132" s="54">
        <v>242828.028740129</v>
      </c>
      <c r="AB132" s="54">
        <v>243255.10234291901</v>
      </c>
    </row>
    <row r="133" spans="2:28" ht="15.75" x14ac:dyDescent="0.3">
      <c r="B133" s="7" t="s">
        <v>240</v>
      </c>
      <c r="C133" s="7" t="s">
        <v>172</v>
      </c>
      <c r="D133" s="54">
        <v>76598.936101346</v>
      </c>
      <c r="E133" s="54">
        <v>82935.237523763004</v>
      </c>
      <c r="F133" s="54">
        <v>86543.257421642003</v>
      </c>
      <c r="G133" s="54">
        <v>87165.523638397004</v>
      </c>
      <c r="H133" s="54">
        <v>98164.733864151</v>
      </c>
      <c r="I133" s="54">
        <v>107727.630910361</v>
      </c>
      <c r="J133" s="54">
        <v>128411.23895996501</v>
      </c>
      <c r="K133" s="54">
        <v>182012.46161192501</v>
      </c>
      <c r="L133" s="54">
        <v>216151.21488642201</v>
      </c>
      <c r="M133" s="54">
        <v>224262.891804015</v>
      </c>
      <c r="N133" s="54">
        <v>246880.36897887301</v>
      </c>
      <c r="O133" s="54">
        <v>263286.14010941703</v>
      </c>
      <c r="P133" s="54">
        <v>272511.144459292</v>
      </c>
      <c r="Q133" s="54">
        <v>304547.48912607</v>
      </c>
      <c r="R133" s="54">
        <v>345339.80800014402</v>
      </c>
      <c r="S133" s="54">
        <v>450636.31419512298</v>
      </c>
      <c r="T133" s="54">
        <v>446197.25347912102</v>
      </c>
      <c r="U133" s="54">
        <v>456873.71002754098</v>
      </c>
      <c r="V133" s="54">
        <v>491876.47250486701</v>
      </c>
      <c r="W133" s="54">
        <v>522638.78320066602</v>
      </c>
      <c r="X133" s="54">
        <v>523081.839891585</v>
      </c>
      <c r="Y133" s="54">
        <v>562796.91502703098</v>
      </c>
      <c r="Z133" s="54">
        <v>569308.48047227599</v>
      </c>
      <c r="AA133" s="54">
        <v>613164.98868615995</v>
      </c>
      <c r="AB133" s="54">
        <v>628801.13231390901</v>
      </c>
    </row>
    <row r="134" spans="2:28" ht="15.75" x14ac:dyDescent="0.3">
      <c r="B134" s="7" t="s">
        <v>240</v>
      </c>
      <c r="C134" s="7" t="s">
        <v>173</v>
      </c>
      <c r="D134" s="54">
        <v>22018.103547265</v>
      </c>
      <c r="E134" s="54">
        <v>22565.287866048999</v>
      </c>
      <c r="F134" s="54">
        <v>23670.789920077001</v>
      </c>
      <c r="G134" s="54">
        <v>24499.317403445999</v>
      </c>
      <c r="H134" s="54">
        <v>25325.784164793</v>
      </c>
      <c r="I134" s="54">
        <v>27034.113735231</v>
      </c>
      <c r="J134" s="54">
        <v>30097.760086385999</v>
      </c>
      <c r="K134" s="54">
        <v>31270.445679011998</v>
      </c>
      <c r="L134" s="54">
        <v>34424.256384927001</v>
      </c>
      <c r="M134" s="54">
        <v>37140.820758271999</v>
      </c>
      <c r="N134" s="54">
        <v>39681.748718964998</v>
      </c>
      <c r="O134" s="54">
        <v>56895.259578878002</v>
      </c>
      <c r="P134" s="54">
        <v>58066.446579846001</v>
      </c>
      <c r="Q134" s="54">
        <v>61296.246402208999</v>
      </c>
      <c r="R134" s="54">
        <v>61727.794336079998</v>
      </c>
      <c r="S134" s="54">
        <v>63928.943953456997</v>
      </c>
      <c r="T134" s="54">
        <v>69243.807879810003</v>
      </c>
      <c r="U134" s="54">
        <v>72442.233375241005</v>
      </c>
      <c r="V134" s="54">
        <v>77896.462058587</v>
      </c>
      <c r="W134" s="54">
        <v>107318.169461629</v>
      </c>
      <c r="X134" s="54">
        <v>108889.085576344</v>
      </c>
      <c r="Y134" s="54">
        <v>111109.593309152</v>
      </c>
      <c r="Z134" s="54">
        <v>116184.760251147</v>
      </c>
      <c r="AA134" s="54">
        <v>116433.195096243</v>
      </c>
      <c r="AB134" s="54">
        <v>117987.840227482</v>
      </c>
    </row>
    <row r="135" spans="2:28" ht="15.75" x14ac:dyDescent="0.3">
      <c r="B135" s="7" t="s">
        <v>240</v>
      </c>
      <c r="C135" s="7" t="s">
        <v>175</v>
      </c>
      <c r="D135" s="54">
        <v>6866.0521782839996</v>
      </c>
      <c r="E135" s="54">
        <v>7367.0516831149998</v>
      </c>
      <c r="F135" s="54">
        <v>7267.6356878269999</v>
      </c>
      <c r="G135" s="54">
        <v>7331.0151880399999</v>
      </c>
      <c r="H135" s="54">
        <v>7619.5197108769999</v>
      </c>
      <c r="I135" s="54">
        <v>7337.3634300880003</v>
      </c>
      <c r="J135" s="54">
        <v>8435.156422258</v>
      </c>
      <c r="K135" s="54">
        <v>10725.672585079001</v>
      </c>
      <c r="L135" s="54">
        <v>12944.942868811</v>
      </c>
      <c r="M135" s="54">
        <v>13622.058976676</v>
      </c>
      <c r="N135" s="54">
        <v>13918.178507137</v>
      </c>
      <c r="O135" s="54">
        <v>16876.99539864</v>
      </c>
      <c r="P135" s="54">
        <v>16833.450857954002</v>
      </c>
      <c r="Q135" s="54">
        <v>16668.238502438999</v>
      </c>
      <c r="R135" s="54">
        <v>18616.21359929</v>
      </c>
      <c r="S135" s="54">
        <v>21074.388111447999</v>
      </c>
      <c r="T135" s="54">
        <v>22294.765348656001</v>
      </c>
      <c r="U135" s="54">
        <v>25384.564671672</v>
      </c>
      <c r="V135" s="54">
        <v>27895.074587078001</v>
      </c>
      <c r="W135" s="54">
        <v>36915.278517573999</v>
      </c>
      <c r="X135" s="54">
        <v>35948.992188247001</v>
      </c>
      <c r="Y135" s="54">
        <v>34779.829664981</v>
      </c>
      <c r="Z135" s="54">
        <v>35188.434666501002</v>
      </c>
      <c r="AA135" s="54">
        <v>37383.802047083002</v>
      </c>
      <c r="AB135" s="54">
        <v>36746.747086386</v>
      </c>
    </row>
    <row r="136" spans="2:28" ht="15.75" x14ac:dyDescent="0.3">
      <c r="B136" s="7" t="s">
        <v>240</v>
      </c>
      <c r="C136" s="7" t="s">
        <v>176</v>
      </c>
      <c r="D136" s="54">
        <v>2352.1590742469998</v>
      </c>
      <c r="E136" s="54">
        <v>2645.8574418769999</v>
      </c>
      <c r="F136" s="54">
        <v>2588.2510837300001</v>
      </c>
      <c r="G136" s="54">
        <v>2601.3519943910001</v>
      </c>
      <c r="H136" s="54">
        <v>2635.2109901939998</v>
      </c>
      <c r="I136" s="54">
        <v>2578.5724479410001</v>
      </c>
      <c r="J136" s="54">
        <v>3593.2543925979999</v>
      </c>
      <c r="K136" s="54">
        <v>3600.378086149</v>
      </c>
      <c r="L136" s="54">
        <v>4785.3110450920003</v>
      </c>
      <c r="M136" s="54">
        <v>5854.882177857</v>
      </c>
      <c r="N136" s="54">
        <v>5574.3272429340004</v>
      </c>
      <c r="O136" s="54">
        <v>6354.16219129</v>
      </c>
      <c r="P136" s="54">
        <v>6928.6224409810002</v>
      </c>
      <c r="Q136" s="54">
        <v>7164.4895679900001</v>
      </c>
      <c r="R136" s="54">
        <v>7682.3550164090002</v>
      </c>
      <c r="S136" s="54">
        <v>8368.7984759709998</v>
      </c>
      <c r="T136" s="54">
        <v>10004.205716256</v>
      </c>
      <c r="U136" s="54">
        <v>11301.548180907999</v>
      </c>
      <c r="V136" s="54">
        <v>12349.154980519999</v>
      </c>
      <c r="W136" s="54">
        <v>13414.329452812</v>
      </c>
      <c r="X136" s="54">
        <v>13735.210119371999</v>
      </c>
      <c r="Y136" s="54">
        <v>13761.110304317999</v>
      </c>
      <c r="Z136" s="54">
        <v>14155.00862617</v>
      </c>
      <c r="AA136" s="54">
        <v>14871.576203406001</v>
      </c>
      <c r="AB136" s="54">
        <v>15398.040076539</v>
      </c>
    </row>
    <row r="137" spans="2:28" ht="15.75" x14ac:dyDescent="0.3">
      <c r="B137" s="7" t="s">
        <v>241</v>
      </c>
      <c r="C137" s="7" t="s">
        <v>153</v>
      </c>
      <c r="D137" s="54">
        <v>91377.311872539998</v>
      </c>
      <c r="E137" s="54">
        <v>99907.779049025004</v>
      </c>
      <c r="F137" s="54">
        <v>118996.027955085</v>
      </c>
      <c r="G137" s="54">
        <v>125892.405693373</v>
      </c>
      <c r="H137" s="54">
        <v>164697.11701929499</v>
      </c>
      <c r="I137" s="54">
        <v>174185.711673201</v>
      </c>
      <c r="J137" s="54">
        <v>189654.94706326601</v>
      </c>
      <c r="K137" s="54">
        <v>188959.69700553501</v>
      </c>
      <c r="L137" s="54">
        <v>193984.167734708</v>
      </c>
      <c r="M137" s="54">
        <v>205202.45161205201</v>
      </c>
      <c r="N137" s="54">
        <v>236454.634070114</v>
      </c>
      <c r="O137" s="54">
        <v>275593.46256415499</v>
      </c>
      <c r="P137" s="54">
        <v>329545.42518028303</v>
      </c>
      <c r="Q137" s="54">
        <v>369293.66814666498</v>
      </c>
      <c r="R137" s="54">
        <v>382293.98365732701</v>
      </c>
      <c r="S137" s="54">
        <v>401376.08871948201</v>
      </c>
      <c r="T137" s="54">
        <v>410064.83024933003</v>
      </c>
      <c r="U137" s="54">
        <v>424935.34518390201</v>
      </c>
      <c r="V137" s="54">
        <v>479811.55173129297</v>
      </c>
      <c r="W137" s="54">
        <v>575391.67476002895</v>
      </c>
      <c r="X137" s="54">
        <v>612545.73824949702</v>
      </c>
      <c r="Y137" s="54">
        <v>605685.195155725</v>
      </c>
      <c r="Z137" s="54">
        <v>625632.09012716496</v>
      </c>
      <c r="AA137" s="54">
        <v>664704.85223084898</v>
      </c>
      <c r="AB137" s="54">
        <v>658067.40023134102</v>
      </c>
    </row>
    <row r="138" spans="2:28" ht="15.75" x14ac:dyDescent="0.3">
      <c r="B138" s="7" t="s">
        <v>241</v>
      </c>
      <c r="C138" s="7" t="s">
        <v>154</v>
      </c>
      <c r="D138" s="54">
        <v>19483.280657293999</v>
      </c>
      <c r="E138" s="54">
        <v>22717.096403226999</v>
      </c>
      <c r="F138" s="54">
        <v>26424.707876330998</v>
      </c>
      <c r="G138" s="54">
        <v>27522.413440828001</v>
      </c>
      <c r="H138" s="54">
        <v>34551.883507924998</v>
      </c>
      <c r="I138" s="54">
        <v>37202.129320168002</v>
      </c>
      <c r="J138" s="54">
        <v>41635.089654354997</v>
      </c>
      <c r="K138" s="54">
        <v>50972.421341082998</v>
      </c>
      <c r="L138" s="54">
        <v>54447.560723597002</v>
      </c>
      <c r="M138" s="54">
        <v>59047.098383256998</v>
      </c>
      <c r="N138" s="54">
        <v>63289.138315477001</v>
      </c>
      <c r="O138" s="54">
        <v>78591.684751601002</v>
      </c>
      <c r="P138" s="54">
        <v>78503.260307732999</v>
      </c>
      <c r="Q138" s="54">
        <v>86443.969989564997</v>
      </c>
      <c r="R138" s="54">
        <v>95946.997314498003</v>
      </c>
      <c r="S138" s="54">
        <v>100252.159635435</v>
      </c>
      <c r="T138" s="54">
        <v>101087.604887232</v>
      </c>
      <c r="U138" s="54">
        <v>102094.64867285101</v>
      </c>
      <c r="V138" s="54">
        <v>109967.34472279099</v>
      </c>
      <c r="W138" s="54">
        <v>124332.74801451599</v>
      </c>
      <c r="X138" s="54">
        <v>129521.62771044001</v>
      </c>
      <c r="Y138" s="54">
        <v>133468.03542519899</v>
      </c>
      <c r="Z138" s="54">
        <v>145411.318155485</v>
      </c>
      <c r="AA138" s="54">
        <v>147783.03293471501</v>
      </c>
      <c r="AB138" s="54">
        <v>147849.85785845199</v>
      </c>
    </row>
    <row r="139" spans="2:28" ht="15.75" x14ac:dyDescent="0.3">
      <c r="B139" s="7" t="s">
        <v>241</v>
      </c>
      <c r="C139" s="7" t="s">
        <v>155</v>
      </c>
      <c r="D139" s="54">
        <v>43660.195205586002</v>
      </c>
      <c r="E139" s="54">
        <v>50628.724718717</v>
      </c>
      <c r="F139" s="54">
        <v>50956.496082001002</v>
      </c>
      <c r="G139" s="54">
        <v>53685.081372533998</v>
      </c>
      <c r="H139" s="54">
        <v>53899.786089752</v>
      </c>
      <c r="I139" s="54">
        <v>56754.205792979999</v>
      </c>
      <c r="J139" s="54">
        <v>60256.122882058997</v>
      </c>
      <c r="K139" s="54">
        <v>74257.757507281</v>
      </c>
      <c r="L139" s="54">
        <v>79369.861143877002</v>
      </c>
      <c r="M139" s="54">
        <v>86891.124032273001</v>
      </c>
      <c r="N139" s="54">
        <v>87558.059574183004</v>
      </c>
      <c r="O139" s="54">
        <v>143361.34986138699</v>
      </c>
      <c r="P139" s="54">
        <v>140333.503482381</v>
      </c>
      <c r="Q139" s="54">
        <v>157274.12558877401</v>
      </c>
      <c r="R139" s="54">
        <v>173712.54754851101</v>
      </c>
      <c r="S139" s="54">
        <v>170165.77979239801</v>
      </c>
      <c r="T139" s="54">
        <v>172237.86725571199</v>
      </c>
      <c r="U139" s="54">
        <v>176297.259822591</v>
      </c>
      <c r="V139" s="54">
        <v>186552.00114240599</v>
      </c>
      <c r="W139" s="54">
        <v>220884.04970379299</v>
      </c>
      <c r="X139" s="54">
        <v>219094.34993219899</v>
      </c>
      <c r="Y139" s="54">
        <v>220576.396818173</v>
      </c>
      <c r="Z139" s="54">
        <v>229350.607334848</v>
      </c>
      <c r="AA139" s="54">
        <v>231447.720521757</v>
      </c>
      <c r="AB139" s="54">
        <v>229177.26033115899</v>
      </c>
    </row>
    <row r="140" spans="2:28" ht="15.75" x14ac:dyDescent="0.3">
      <c r="B140" s="7" t="s">
        <v>241</v>
      </c>
      <c r="C140" s="7" t="s">
        <v>156</v>
      </c>
      <c r="D140" s="54">
        <v>101886.560296369</v>
      </c>
      <c r="E140" s="54">
        <v>113502.027350868</v>
      </c>
      <c r="F140" s="54">
        <v>143623.70009548799</v>
      </c>
      <c r="G140" s="54">
        <v>153023.97592419799</v>
      </c>
      <c r="H140" s="54">
        <v>204254.30151242501</v>
      </c>
      <c r="I140" s="54">
        <v>216703.683816912</v>
      </c>
      <c r="J140" s="54">
        <v>240156.139355174</v>
      </c>
      <c r="K140" s="54">
        <v>234072.71744092001</v>
      </c>
      <c r="L140" s="54">
        <v>236935.458984078</v>
      </c>
      <c r="M140" s="54">
        <v>247544.693696862</v>
      </c>
      <c r="N140" s="54">
        <v>288215.58966931101</v>
      </c>
      <c r="O140" s="54">
        <v>327171.70364732499</v>
      </c>
      <c r="P140" s="54">
        <v>383061.35542318301</v>
      </c>
      <c r="Q140" s="54">
        <v>443477.33191292803</v>
      </c>
      <c r="R140" s="54">
        <v>456464.77921952301</v>
      </c>
      <c r="S140" s="54">
        <v>473830.51086707902</v>
      </c>
      <c r="T140" s="54">
        <v>477631.456114984</v>
      </c>
      <c r="U140" s="54">
        <v>489319.40600498102</v>
      </c>
      <c r="V140" s="54">
        <v>553504.13626863202</v>
      </c>
      <c r="W140" s="54">
        <v>660509.417815077</v>
      </c>
      <c r="X140" s="54">
        <v>709646.34385831398</v>
      </c>
      <c r="Y140" s="54">
        <v>700668.12997201097</v>
      </c>
      <c r="Z140" s="54">
        <v>729383.12617706403</v>
      </c>
      <c r="AA140" s="54">
        <v>786067.54561922001</v>
      </c>
      <c r="AB140" s="54">
        <v>775819.82865314803</v>
      </c>
    </row>
    <row r="141" spans="2:28" ht="15.75" x14ac:dyDescent="0.3">
      <c r="B141" s="7" t="s">
        <v>241</v>
      </c>
      <c r="C141" s="7" t="s">
        <v>157</v>
      </c>
      <c r="D141" s="54">
        <v>30671.856470219001</v>
      </c>
      <c r="E141" s="54">
        <v>30241.098424618001</v>
      </c>
      <c r="F141" s="54">
        <v>37402.860868816999</v>
      </c>
      <c r="G141" s="54">
        <v>45990.609812576004</v>
      </c>
      <c r="H141" s="54">
        <v>58002.913037136001</v>
      </c>
      <c r="I141" s="54">
        <v>74602.399369474995</v>
      </c>
      <c r="J141" s="54">
        <v>107851.05188196</v>
      </c>
      <c r="K141" s="54">
        <v>111477.272451632</v>
      </c>
      <c r="L141" s="54">
        <v>123106.487665964</v>
      </c>
      <c r="M141" s="54">
        <v>123557.104529819</v>
      </c>
      <c r="N141" s="54">
        <v>144999.376402183</v>
      </c>
      <c r="O141" s="54">
        <v>155619.50047647901</v>
      </c>
      <c r="P141" s="54">
        <v>177980.862843621</v>
      </c>
      <c r="Q141" s="54">
        <v>191777.56666418401</v>
      </c>
      <c r="R141" s="54">
        <v>190788.79562714501</v>
      </c>
      <c r="S141" s="54">
        <v>199848.64828126601</v>
      </c>
      <c r="T141" s="54">
        <v>212939.674307237</v>
      </c>
      <c r="U141" s="54">
        <v>226901.474952677</v>
      </c>
      <c r="V141" s="54">
        <v>254943.69219869</v>
      </c>
      <c r="W141" s="54">
        <v>286576.70179791201</v>
      </c>
      <c r="X141" s="54">
        <v>301339.34696863301</v>
      </c>
      <c r="Y141" s="54">
        <v>311551.22012981802</v>
      </c>
      <c r="Z141" s="54">
        <v>333803.78525153903</v>
      </c>
      <c r="AA141" s="54">
        <v>357856.84471346601</v>
      </c>
      <c r="AB141" s="54">
        <v>359333.65084821102</v>
      </c>
    </row>
    <row r="142" spans="2:28" ht="15.75" x14ac:dyDescent="0.3">
      <c r="B142" s="7" t="s">
        <v>241</v>
      </c>
      <c r="C142" s="7" t="s">
        <v>158</v>
      </c>
      <c r="D142" s="54">
        <v>10926.680696092</v>
      </c>
      <c r="E142" s="54">
        <v>12678.675549674001</v>
      </c>
      <c r="F142" s="54">
        <v>13493.58517174</v>
      </c>
      <c r="G142" s="54">
        <v>13716.916151343001</v>
      </c>
      <c r="H142" s="54">
        <v>14354.509137061999</v>
      </c>
      <c r="I142" s="54">
        <v>14392.827164546999</v>
      </c>
      <c r="J142" s="54">
        <v>13766.364123603</v>
      </c>
      <c r="K142" s="54">
        <v>17596.368856563</v>
      </c>
      <c r="L142" s="54">
        <v>18640.994689318999</v>
      </c>
      <c r="M142" s="54">
        <v>20118.044149059999</v>
      </c>
      <c r="N142" s="54">
        <v>20966.208920402001</v>
      </c>
      <c r="O142" s="54">
        <v>32076.942506316998</v>
      </c>
      <c r="P142" s="54">
        <v>31981.002675229</v>
      </c>
      <c r="Q142" s="54">
        <v>35753.895780223</v>
      </c>
      <c r="R142" s="54">
        <v>40284.777004124997</v>
      </c>
      <c r="S142" s="54">
        <v>40851.686733709997</v>
      </c>
      <c r="T142" s="54">
        <v>40303.497782819002</v>
      </c>
      <c r="U142" s="54">
        <v>41448.653811194999</v>
      </c>
      <c r="V142" s="54">
        <v>45067.945139864001</v>
      </c>
      <c r="W142" s="54">
        <v>55946.800781589001</v>
      </c>
      <c r="X142" s="54">
        <v>56867.914856581003</v>
      </c>
      <c r="Y142" s="54">
        <v>57250.076569584002</v>
      </c>
      <c r="Z142" s="54">
        <v>58670.216523427</v>
      </c>
      <c r="AA142" s="54">
        <v>59678.175345039999</v>
      </c>
      <c r="AB142" s="54">
        <v>57907.175645643001</v>
      </c>
    </row>
    <row r="143" spans="2:28" ht="15.75" x14ac:dyDescent="0.3">
      <c r="B143" s="7" t="s">
        <v>241</v>
      </c>
      <c r="C143" s="7" t="s">
        <v>159</v>
      </c>
      <c r="D143" s="54">
        <v>127737.991498426</v>
      </c>
      <c r="E143" s="54">
        <v>125315.884118784</v>
      </c>
      <c r="F143" s="54">
        <v>141068.48214474501</v>
      </c>
      <c r="G143" s="54">
        <v>159941.658697543</v>
      </c>
      <c r="H143" s="54">
        <v>202621.44971238001</v>
      </c>
      <c r="I143" s="54">
        <v>245598.504575914</v>
      </c>
      <c r="J143" s="54">
        <v>341040.77733900602</v>
      </c>
      <c r="K143" s="54">
        <v>355453.10440321697</v>
      </c>
      <c r="L143" s="54">
        <v>385597.53733823798</v>
      </c>
      <c r="M143" s="54">
        <v>386873.43069289997</v>
      </c>
      <c r="N143" s="54">
        <v>448510.41647661303</v>
      </c>
      <c r="O143" s="54">
        <v>494090.16334939399</v>
      </c>
      <c r="P143" s="54">
        <v>561294.96012823505</v>
      </c>
      <c r="Q143" s="54">
        <v>601095.16587737598</v>
      </c>
      <c r="R143" s="54">
        <v>613045.20607684797</v>
      </c>
      <c r="S143" s="54">
        <v>635618.26448997995</v>
      </c>
      <c r="T143" s="54">
        <v>676408.52715174097</v>
      </c>
      <c r="U143" s="54">
        <v>735481.29981236905</v>
      </c>
      <c r="V143" s="54">
        <v>823855.797824707</v>
      </c>
      <c r="W143" s="54">
        <v>920613.21751270699</v>
      </c>
      <c r="X143" s="54">
        <v>951964.77111802006</v>
      </c>
      <c r="Y143" s="54">
        <v>990834.17895485205</v>
      </c>
      <c r="Z143" s="54">
        <v>1043632.41418268</v>
      </c>
      <c r="AA143" s="54">
        <v>1097673.7474644</v>
      </c>
      <c r="AB143" s="54">
        <v>1100996.31830162</v>
      </c>
    </row>
    <row r="144" spans="2:28" ht="15.75" x14ac:dyDescent="0.3">
      <c r="B144" s="7" t="s">
        <v>241</v>
      </c>
      <c r="C144" s="7" t="s">
        <v>160</v>
      </c>
      <c r="D144" s="54">
        <v>41781.330876728003</v>
      </c>
      <c r="E144" s="54">
        <v>42478.837183194002</v>
      </c>
      <c r="F144" s="54">
        <v>44109.289296800001</v>
      </c>
      <c r="G144" s="54">
        <v>46276.350758328997</v>
      </c>
      <c r="H144" s="54">
        <v>62017.923829737003</v>
      </c>
      <c r="I144" s="54">
        <v>74532.566315047996</v>
      </c>
      <c r="J144" s="54">
        <v>79072.752204429999</v>
      </c>
      <c r="K144" s="54">
        <v>94354.856733617999</v>
      </c>
      <c r="L144" s="54">
        <v>104630.364619523</v>
      </c>
      <c r="M144" s="54">
        <v>112954.78841101201</v>
      </c>
      <c r="N144" s="54">
        <v>129489.136262509</v>
      </c>
      <c r="O144" s="54">
        <v>164089.974890788</v>
      </c>
      <c r="P144" s="54">
        <v>177471.26869906101</v>
      </c>
      <c r="Q144" s="54">
        <v>182752.45029026899</v>
      </c>
      <c r="R144" s="54">
        <v>192854.66352169801</v>
      </c>
      <c r="S144" s="54">
        <v>224834.36720051299</v>
      </c>
      <c r="T144" s="54">
        <v>236406.74279244099</v>
      </c>
      <c r="U144" s="54">
        <v>245453.994746226</v>
      </c>
      <c r="V144" s="54">
        <v>280547.51547009702</v>
      </c>
      <c r="W144" s="54">
        <v>318379.12529829802</v>
      </c>
      <c r="X144" s="54">
        <v>336634.22607305797</v>
      </c>
      <c r="Y144" s="54">
        <v>349542.02100857301</v>
      </c>
      <c r="Z144" s="54">
        <v>340346.80813217402</v>
      </c>
      <c r="AA144" s="54">
        <v>342568.50568309298</v>
      </c>
      <c r="AB144" s="54">
        <v>360181.172851198</v>
      </c>
    </row>
    <row r="145" spans="2:28" ht="15.75" x14ac:dyDescent="0.3">
      <c r="B145" s="7" t="s">
        <v>241</v>
      </c>
      <c r="C145" s="7" t="s">
        <v>161</v>
      </c>
      <c r="D145" s="54">
        <v>110887.05975400801</v>
      </c>
      <c r="E145" s="54">
        <v>119888.155404251</v>
      </c>
      <c r="F145" s="54">
        <v>126080.667555811</v>
      </c>
      <c r="G145" s="54">
        <v>141003.68704894101</v>
      </c>
      <c r="H145" s="54">
        <v>167732.80991235399</v>
      </c>
      <c r="I145" s="54">
        <v>212947.24469717199</v>
      </c>
      <c r="J145" s="54">
        <v>235220.43080452501</v>
      </c>
      <c r="K145" s="54">
        <v>382112.07037763897</v>
      </c>
      <c r="L145" s="54">
        <v>437388.177124815</v>
      </c>
      <c r="M145" s="54">
        <v>499961.02123244299</v>
      </c>
      <c r="N145" s="54">
        <v>494592.70448037202</v>
      </c>
      <c r="O145" s="54">
        <v>554519.08317558304</v>
      </c>
      <c r="P145" s="54">
        <v>585844.55556358502</v>
      </c>
      <c r="Q145" s="54">
        <v>609098.86037101794</v>
      </c>
      <c r="R145" s="54">
        <v>692848.98977956304</v>
      </c>
      <c r="S145" s="54">
        <v>741937.31498086103</v>
      </c>
      <c r="T145" s="54">
        <v>761001.06316629599</v>
      </c>
      <c r="U145" s="54">
        <v>791085.65417216404</v>
      </c>
      <c r="V145" s="54">
        <v>863057.665523323</v>
      </c>
      <c r="W145" s="54">
        <v>921965.42166815302</v>
      </c>
      <c r="X145" s="54">
        <v>1014177.84590541</v>
      </c>
      <c r="Y145" s="54">
        <v>1094504.6677930099</v>
      </c>
      <c r="Z145" s="54">
        <v>1173347.4335245399</v>
      </c>
      <c r="AA145" s="54">
        <v>1167413.5870844701</v>
      </c>
      <c r="AB145" s="54">
        <v>1206817.1178047799</v>
      </c>
    </row>
    <row r="146" spans="2:28" ht="15.75" x14ac:dyDescent="0.3">
      <c r="B146" s="7" t="s">
        <v>241</v>
      </c>
      <c r="C146" s="7" t="s">
        <v>162</v>
      </c>
      <c r="D146" s="54">
        <v>16831.748853174999</v>
      </c>
      <c r="E146" s="54">
        <v>20385.275173984999</v>
      </c>
      <c r="F146" s="54">
        <v>21695.026178885</v>
      </c>
      <c r="G146" s="54">
        <v>22038.939225222999</v>
      </c>
      <c r="H146" s="54">
        <v>22678.356286167</v>
      </c>
      <c r="I146" s="54">
        <v>23109.54283332</v>
      </c>
      <c r="J146" s="54">
        <v>24758.738162163001</v>
      </c>
      <c r="K146" s="54">
        <v>31058.905447558001</v>
      </c>
      <c r="L146" s="54">
        <v>32288.321490365</v>
      </c>
      <c r="M146" s="54">
        <v>35030.250619742998</v>
      </c>
      <c r="N146" s="54">
        <v>35640.430047797003</v>
      </c>
      <c r="O146" s="54">
        <v>52650.280361554003</v>
      </c>
      <c r="P146" s="54">
        <v>51511.852311003997</v>
      </c>
      <c r="Q146" s="54">
        <v>56340.508930794997</v>
      </c>
      <c r="R146" s="54">
        <v>62652.902541820004</v>
      </c>
      <c r="S146" s="54">
        <v>63182.110315584003</v>
      </c>
      <c r="T146" s="54">
        <v>61990.096635107002</v>
      </c>
      <c r="U146" s="54">
        <v>63734.635124471999</v>
      </c>
      <c r="V146" s="54">
        <v>68731.353164585002</v>
      </c>
      <c r="W146" s="54">
        <v>84932.255850557995</v>
      </c>
      <c r="X146" s="54">
        <v>84151.097906861003</v>
      </c>
      <c r="Y146" s="54">
        <v>84990.312102188007</v>
      </c>
      <c r="Z146" s="54">
        <v>88308.557953021998</v>
      </c>
      <c r="AA146" s="54">
        <v>89902.999064756004</v>
      </c>
      <c r="AB146" s="54">
        <v>88873.071736458995</v>
      </c>
    </row>
    <row r="147" spans="2:28" ht="15.75" x14ac:dyDescent="0.3">
      <c r="B147" s="7" t="s">
        <v>241</v>
      </c>
      <c r="C147" s="7" t="s">
        <v>163</v>
      </c>
      <c r="D147" s="54">
        <v>307495.431044775</v>
      </c>
      <c r="E147" s="54">
        <v>333202.69469960098</v>
      </c>
      <c r="F147" s="54">
        <v>358855.39035135601</v>
      </c>
      <c r="G147" s="54">
        <v>385566.32417792198</v>
      </c>
      <c r="H147" s="54">
        <v>437266.44275482098</v>
      </c>
      <c r="I147" s="54">
        <v>482191.326173888</v>
      </c>
      <c r="J147" s="54">
        <v>549471.30112472398</v>
      </c>
      <c r="K147" s="54">
        <v>823991.88803254103</v>
      </c>
      <c r="L147" s="54">
        <v>943006.310683041</v>
      </c>
      <c r="M147" s="54">
        <v>1079889.68582594</v>
      </c>
      <c r="N147" s="54">
        <v>1081935.8459578899</v>
      </c>
      <c r="O147" s="54">
        <v>1235784.0768955899</v>
      </c>
      <c r="P147" s="54">
        <v>1316588.77624635</v>
      </c>
      <c r="Q147" s="54">
        <v>1369401.65888576</v>
      </c>
      <c r="R147" s="54">
        <v>1501956.5127580899</v>
      </c>
      <c r="S147" s="54">
        <v>1614661.9947939699</v>
      </c>
      <c r="T147" s="54">
        <v>1695863.7638830701</v>
      </c>
      <c r="U147" s="54">
        <v>1755646.15337439</v>
      </c>
      <c r="V147" s="54">
        <v>1888058.9836595701</v>
      </c>
      <c r="W147" s="54">
        <v>2034141.4511806001</v>
      </c>
      <c r="X147" s="54">
        <v>2198445.08880396</v>
      </c>
      <c r="Y147" s="54">
        <v>2279677.73932603</v>
      </c>
      <c r="Z147" s="54">
        <v>2344829.0823912602</v>
      </c>
      <c r="AA147" s="54">
        <v>2385402.1378904898</v>
      </c>
      <c r="AB147" s="54">
        <v>2457760.2237141598</v>
      </c>
    </row>
    <row r="148" spans="2:28" ht="15.75" x14ac:dyDescent="0.3">
      <c r="B148" s="7" t="s">
        <v>241</v>
      </c>
      <c r="C148" s="7" t="s">
        <v>164</v>
      </c>
      <c r="D148" s="54">
        <v>92722.246732344996</v>
      </c>
      <c r="E148" s="54">
        <v>94602.640981103003</v>
      </c>
      <c r="F148" s="54">
        <v>98598.682008139003</v>
      </c>
      <c r="G148" s="54">
        <v>102902.638845451</v>
      </c>
      <c r="H148" s="54">
        <v>136226.29352463901</v>
      </c>
      <c r="I148" s="54">
        <v>165510.76088329399</v>
      </c>
      <c r="J148" s="54">
        <v>177446.88379013</v>
      </c>
      <c r="K148" s="54">
        <v>222452.831996525</v>
      </c>
      <c r="L148" s="54">
        <v>237703.21035202901</v>
      </c>
      <c r="M148" s="54">
        <v>256949.97188206701</v>
      </c>
      <c r="N148" s="54">
        <v>300224.744855178</v>
      </c>
      <c r="O148" s="54">
        <v>376901.31879124901</v>
      </c>
      <c r="P148" s="54">
        <v>407986.96934781998</v>
      </c>
      <c r="Q148" s="54">
        <v>413765.69863580598</v>
      </c>
      <c r="R148" s="54">
        <v>446687.303079676</v>
      </c>
      <c r="S148" s="54">
        <v>526191.95202731201</v>
      </c>
      <c r="T148" s="54">
        <v>552212.00267563097</v>
      </c>
      <c r="U148" s="54">
        <v>570097.40670784505</v>
      </c>
      <c r="V148" s="54">
        <v>649910.60975033802</v>
      </c>
      <c r="W148" s="54">
        <v>743689.78928104904</v>
      </c>
      <c r="X148" s="54">
        <v>792743.88123889396</v>
      </c>
      <c r="Y148" s="54">
        <v>818238.64459557005</v>
      </c>
      <c r="Z148" s="54">
        <v>798792.886221705</v>
      </c>
      <c r="AA148" s="54">
        <v>808512.20605347701</v>
      </c>
      <c r="AB148" s="54">
        <v>863331.69181331794</v>
      </c>
    </row>
    <row r="149" spans="2:28" ht="15.75" x14ac:dyDescent="0.3">
      <c r="B149" s="7" t="s">
        <v>241</v>
      </c>
      <c r="C149" s="7" t="s">
        <v>165</v>
      </c>
      <c r="D149" s="54">
        <v>311347.56453878502</v>
      </c>
      <c r="E149" s="54">
        <v>334267.36248905602</v>
      </c>
      <c r="F149" s="54">
        <v>380599.29845858499</v>
      </c>
      <c r="G149" s="54">
        <v>407559.09585596301</v>
      </c>
      <c r="H149" s="54">
        <v>533768.22031812498</v>
      </c>
      <c r="I149" s="54">
        <v>617592.11292877898</v>
      </c>
      <c r="J149" s="54">
        <v>676891.33256788703</v>
      </c>
      <c r="K149" s="54">
        <v>772177.03756772005</v>
      </c>
      <c r="L149" s="54">
        <v>832236.58382941305</v>
      </c>
      <c r="M149" s="54">
        <v>904452.04103613703</v>
      </c>
      <c r="N149" s="54">
        <v>1030603.93683592</v>
      </c>
      <c r="O149" s="54">
        <v>1221257.5053771499</v>
      </c>
      <c r="P149" s="54">
        <v>1345603.6883713901</v>
      </c>
      <c r="Q149" s="54">
        <v>1446917.26671649</v>
      </c>
      <c r="R149" s="54">
        <v>1548764.2733499701</v>
      </c>
      <c r="S149" s="54">
        <v>1743378.0328085599</v>
      </c>
      <c r="T149" s="54">
        <v>1811813.9827028599</v>
      </c>
      <c r="U149" s="54">
        <v>1890275.6366252999</v>
      </c>
      <c r="V149" s="54">
        <v>2139959.47543106</v>
      </c>
      <c r="W149" s="54">
        <v>2461016.7960413801</v>
      </c>
      <c r="X149" s="54">
        <v>2619587.5975138498</v>
      </c>
      <c r="Y149" s="54">
        <v>2693575.27116455</v>
      </c>
      <c r="Z149" s="54">
        <v>2703722.5416037301</v>
      </c>
      <c r="AA149" s="54">
        <v>2796865.2624244201</v>
      </c>
      <c r="AB149" s="54">
        <v>2846709.5952872401</v>
      </c>
    </row>
    <row r="150" spans="2:28" ht="15.75" x14ac:dyDescent="0.3">
      <c r="B150" s="7" t="s">
        <v>241</v>
      </c>
      <c r="C150" s="7" t="s">
        <v>166</v>
      </c>
      <c r="D150" s="54">
        <v>26451.060516134999</v>
      </c>
      <c r="E150" s="54">
        <v>25985.098849360998</v>
      </c>
      <c r="F150" s="54">
        <v>30556.253480001</v>
      </c>
      <c r="G150" s="54">
        <v>36162.569970714001</v>
      </c>
      <c r="H150" s="54">
        <v>46548.780352902999</v>
      </c>
      <c r="I150" s="54">
        <v>60593.543861131999</v>
      </c>
      <c r="J150" s="54">
        <v>86079.801317363002</v>
      </c>
      <c r="K150" s="54">
        <v>88943.283982270004</v>
      </c>
      <c r="L150" s="54">
        <v>96495.959739188998</v>
      </c>
      <c r="M150" s="54">
        <v>97363.354926383006</v>
      </c>
      <c r="N150" s="54">
        <v>114432.659077181</v>
      </c>
      <c r="O150" s="54">
        <v>123846.625465901</v>
      </c>
      <c r="P150" s="54">
        <v>139744.966433744</v>
      </c>
      <c r="Q150" s="54">
        <v>150823.511353526</v>
      </c>
      <c r="R150" s="54">
        <v>151813.31862239901</v>
      </c>
      <c r="S150" s="54">
        <v>157369.70281219701</v>
      </c>
      <c r="T150" s="54">
        <v>167130.11303184999</v>
      </c>
      <c r="U150" s="54">
        <v>181616.65811362499</v>
      </c>
      <c r="V150" s="54">
        <v>204434.26247861699</v>
      </c>
      <c r="W150" s="54">
        <v>231221.08046144401</v>
      </c>
      <c r="X150" s="54">
        <v>241944.471560573</v>
      </c>
      <c r="Y150" s="54">
        <v>252413.98234097299</v>
      </c>
      <c r="Z150" s="54">
        <v>266713.33569220302</v>
      </c>
      <c r="AA150" s="54">
        <v>281651.25147678202</v>
      </c>
      <c r="AB150" s="54">
        <v>283094.79704864498</v>
      </c>
    </row>
    <row r="151" spans="2:28" ht="15.75" x14ac:dyDescent="0.3">
      <c r="B151" s="7" t="s">
        <v>241</v>
      </c>
      <c r="C151" s="7" t="s">
        <v>167</v>
      </c>
      <c r="D151" s="54">
        <v>12024.507495555999</v>
      </c>
      <c r="E151" s="54">
        <v>11674.704125159</v>
      </c>
      <c r="F151" s="54">
        <v>11341.506454992999</v>
      </c>
      <c r="G151" s="54">
        <v>11766.860535128</v>
      </c>
      <c r="H151" s="54">
        <v>12418.748454774</v>
      </c>
      <c r="I151" s="54">
        <v>12043.622880012999</v>
      </c>
      <c r="J151" s="54">
        <v>12876.646504828001</v>
      </c>
      <c r="K151" s="54">
        <v>14676.681111477001</v>
      </c>
      <c r="L151" s="54">
        <v>14866.338520802001</v>
      </c>
      <c r="M151" s="54">
        <v>15617.881229682</v>
      </c>
      <c r="N151" s="54">
        <v>17065.325828001001</v>
      </c>
      <c r="O151" s="54">
        <v>25858.049898352001</v>
      </c>
      <c r="P151" s="54">
        <v>25888.830156692002</v>
      </c>
      <c r="Q151" s="54">
        <v>25887.048753079998</v>
      </c>
      <c r="R151" s="54">
        <v>27639.854231419002</v>
      </c>
      <c r="S151" s="54">
        <v>27148.547789615001</v>
      </c>
      <c r="T151" s="54">
        <v>30295.934724582999</v>
      </c>
      <c r="U151" s="54">
        <v>29764.107959347999</v>
      </c>
      <c r="V151" s="54">
        <v>31560.735861124002</v>
      </c>
      <c r="W151" s="54">
        <v>35717.492492030004</v>
      </c>
      <c r="X151" s="54">
        <v>34869.327243959</v>
      </c>
      <c r="Y151" s="54">
        <v>39182.035859242002</v>
      </c>
      <c r="Z151" s="54">
        <v>40022.34083822</v>
      </c>
      <c r="AA151" s="54">
        <v>39610.830883353003</v>
      </c>
      <c r="AB151" s="54">
        <v>40560.29058601</v>
      </c>
    </row>
    <row r="152" spans="2:28" ht="15.75" x14ac:dyDescent="0.3">
      <c r="B152" s="7" t="s">
        <v>241</v>
      </c>
      <c r="C152" s="7" t="s">
        <v>168</v>
      </c>
      <c r="D152" s="54">
        <v>150408.559256231</v>
      </c>
      <c r="E152" s="54">
        <v>160285.13914612899</v>
      </c>
      <c r="F152" s="54">
        <v>170296.530730581</v>
      </c>
      <c r="G152" s="54">
        <v>178730.940325937</v>
      </c>
      <c r="H152" s="54">
        <v>199972.302616695</v>
      </c>
      <c r="I152" s="54">
        <v>224070.28477861799</v>
      </c>
      <c r="J152" s="54">
        <v>258566.87214673701</v>
      </c>
      <c r="K152" s="54">
        <v>416665.93752461002</v>
      </c>
      <c r="L152" s="54">
        <v>487386.79639182898</v>
      </c>
      <c r="M152" s="54">
        <v>544951.23442770797</v>
      </c>
      <c r="N152" s="54">
        <v>537678.75157490396</v>
      </c>
      <c r="O152" s="54">
        <v>616963.024404136</v>
      </c>
      <c r="P152" s="54">
        <v>638863.94872897503</v>
      </c>
      <c r="Q152" s="54">
        <v>663765.55138661503</v>
      </c>
      <c r="R152" s="54">
        <v>742525.801786875</v>
      </c>
      <c r="S152" s="54">
        <v>803446.08127600094</v>
      </c>
      <c r="T152" s="54">
        <v>842876.65881604096</v>
      </c>
      <c r="U152" s="54">
        <v>872847.824672824</v>
      </c>
      <c r="V152" s="54">
        <v>944843.84270707599</v>
      </c>
      <c r="W152" s="54">
        <v>997536.82769246201</v>
      </c>
      <c r="X152" s="54">
        <v>1103751.76546188</v>
      </c>
      <c r="Y152" s="54">
        <v>1141782.4375586</v>
      </c>
      <c r="Z152" s="54">
        <v>1176826.13518737</v>
      </c>
      <c r="AA152" s="54">
        <v>1188625.20908065</v>
      </c>
      <c r="AB152" s="54">
        <v>1225391.5309798201</v>
      </c>
    </row>
    <row r="153" spans="2:28" ht="15.75" x14ac:dyDescent="0.3">
      <c r="B153" s="7" t="s">
        <v>241</v>
      </c>
      <c r="C153" s="7" t="s">
        <v>169</v>
      </c>
      <c r="D153" s="54">
        <v>91071.666090079001</v>
      </c>
      <c r="E153" s="54">
        <v>89685.446410571007</v>
      </c>
      <c r="F153" s="54">
        <v>87717.625350090995</v>
      </c>
      <c r="G153" s="54">
        <v>85544.853288307</v>
      </c>
      <c r="H153" s="54">
        <v>95545.055664804997</v>
      </c>
      <c r="I153" s="54">
        <v>93835.640268739997</v>
      </c>
      <c r="J153" s="54">
        <v>96432.403128567996</v>
      </c>
      <c r="K153" s="54">
        <v>109400.695048273</v>
      </c>
      <c r="L153" s="54">
        <v>114408.76264987201</v>
      </c>
      <c r="M153" s="54">
        <v>119661.00785398</v>
      </c>
      <c r="N153" s="54">
        <v>123971.564721503</v>
      </c>
      <c r="O153" s="54">
        <v>185598.675138958</v>
      </c>
      <c r="P153" s="54">
        <v>186103.400906394</v>
      </c>
      <c r="Q153" s="54">
        <v>189781.63229482499</v>
      </c>
      <c r="R153" s="54">
        <v>198388.49537576601</v>
      </c>
      <c r="S153" s="54">
        <v>194397.77291256801</v>
      </c>
      <c r="T153" s="54">
        <v>217119.364421679</v>
      </c>
      <c r="U153" s="54">
        <v>212702.94821869899</v>
      </c>
      <c r="V153" s="54">
        <v>224465.617976904</v>
      </c>
      <c r="W153" s="54">
        <v>256468.587049322</v>
      </c>
      <c r="X153" s="54">
        <v>250612.154333263</v>
      </c>
      <c r="Y153" s="54">
        <v>278635.66432259203</v>
      </c>
      <c r="Z153" s="54">
        <v>288212.77425794199</v>
      </c>
      <c r="AA153" s="54">
        <v>286306.76860904699</v>
      </c>
      <c r="AB153" s="54">
        <v>308635.43805853499</v>
      </c>
    </row>
    <row r="154" spans="2:28" ht="15.75" x14ac:dyDescent="0.3">
      <c r="B154" s="7" t="s">
        <v>241</v>
      </c>
      <c r="C154" s="7" t="s">
        <v>170</v>
      </c>
      <c r="D154" s="54">
        <v>19931.982999438998</v>
      </c>
      <c r="E154" s="54">
        <v>22726.844696962999</v>
      </c>
      <c r="F154" s="54">
        <v>23343.782112524001</v>
      </c>
      <c r="G154" s="54">
        <v>23790.983715989001</v>
      </c>
      <c r="H154" s="54">
        <v>23847.604220416</v>
      </c>
      <c r="I154" s="54">
        <v>23272.922317781002</v>
      </c>
      <c r="J154" s="54">
        <v>22209.545292215</v>
      </c>
      <c r="K154" s="54">
        <v>28751.670005575001</v>
      </c>
      <c r="L154" s="54">
        <v>30816.743482321999</v>
      </c>
      <c r="M154" s="54">
        <v>32234.875328401999</v>
      </c>
      <c r="N154" s="54">
        <v>32777.887192372997</v>
      </c>
      <c r="O154" s="54">
        <v>55081.125956245</v>
      </c>
      <c r="P154" s="54">
        <v>54392.988325238999</v>
      </c>
      <c r="Q154" s="54">
        <v>60421.037909002</v>
      </c>
      <c r="R154" s="54">
        <v>64268.342693863</v>
      </c>
      <c r="S154" s="54">
        <v>65049.595632500997</v>
      </c>
      <c r="T154" s="54">
        <v>64996.583843617002</v>
      </c>
      <c r="U154" s="54">
        <v>66235.835400751006</v>
      </c>
      <c r="V154" s="54">
        <v>70416.515270942997</v>
      </c>
      <c r="W154" s="54">
        <v>88367.525316343002</v>
      </c>
      <c r="X154" s="54">
        <v>89065.723757161002</v>
      </c>
      <c r="Y154" s="54">
        <v>89272.658474960001</v>
      </c>
      <c r="Z154" s="54">
        <v>90743.348932195004</v>
      </c>
      <c r="AA154" s="54">
        <v>92662.050044211996</v>
      </c>
      <c r="AB154" s="54">
        <v>89862.701528043995</v>
      </c>
    </row>
    <row r="155" spans="2:28" ht="15.75" x14ac:dyDescent="0.3">
      <c r="B155" s="7" t="s">
        <v>241</v>
      </c>
      <c r="C155" s="7" t="s">
        <v>171</v>
      </c>
      <c r="D155" s="54">
        <v>69215.551404918006</v>
      </c>
      <c r="E155" s="54">
        <v>80278.979312490002</v>
      </c>
      <c r="F155" s="54">
        <v>81176.805535074003</v>
      </c>
      <c r="G155" s="54">
        <v>82121.279909838006</v>
      </c>
      <c r="H155" s="54">
        <v>82465.299104546997</v>
      </c>
      <c r="I155" s="54">
        <v>80626.260472317997</v>
      </c>
      <c r="J155" s="54">
        <v>77366.946663862007</v>
      </c>
      <c r="K155" s="54">
        <v>97680.803400260993</v>
      </c>
      <c r="L155" s="54">
        <v>102579.456237597</v>
      </c>
      <c r="M155" s="54">
        <v>107222.166880833</v>
      </c>
      <c r="N155" s="54">
        <v>110108.135223732</v>
      </c>
      <c r="O155" s="54">
        <v>172653.446264942</v>
      </c>
      <c r="P155" s="54">
        <v>169562.066255035</v>
      </c>
      <c r="Q155" s="54">
        <v>191931.05314427399</v>
      </c>
      <c r="R155" s="54">
        <v>199450.60046277399</v>
      </c>
      <c r="S155" s="54">
        <v>196586.31398296001</v>
      </c>
      <c r="T155" s="54">
        <v>193886.58048539</v>
      </c>
      <c r="U155" s="54">
        <v>198937.49300407199</v>
      </c>
      <c r="V155" s="54">
        <v>211609.29133941501</v>
      </c>
      <c r="W155" s="54">
        <v>267701.03757576999</v>
      </c>
      <c r="X155" s="54">
        <v>265564.26083500602</v>
      </c>
      <c r="Y155" s="54">
        <v>266078.13209210901</v>
      </c>
      <c r="Z155" s="54">
        <v>269662.81895322597</v>
      </c>
      <c r="AA155" s="54">
        <v>271576.73371116997</v>
      </c>
      <c r="AB155" s="54">
        <v>265776.85197515</v>
      </c>
    </row>
    <row r="156" spans="2:28" ht="15.75" x14ac:dyDescent="0.3">
      <c r="B156" s="7" t="s">
        <v>241</v>
      </c>
      <c r="C156" s="7" t="s">
        <v>172</v>
      </c>
      <c r="D156" s="54">
        <v>89267.326954586999</v>
      </c>
      <c r="E156" s="54">
        <v>89486.217293705005</v>
      </c>
      <c r="F156" s="54">
        <v>92369.467052455002</v>
      </c>
      <c r="G156" s="54">
        <v>96581.830658484003</v>
      </c>
      <c r="H156" s="54">
        <v>129615.696489546</v>
      </c>
      <c r="I156" s="54">
        <v>156704.329292107</v>
      </c>
      <c r="J156" s="54">
        <v>170594.22896854201</v>
      </c>
      <c r="K156" s="54">
        <v>207739.98926048601</v>
      </c>
      <c r="L156" s="54">
        <v>220791.887131444</v>
      </c>
      <c r="M156" s="54">
        <v>226843.04194511299</v>
      </c>
      <c r="N156" s="54">
        <v>275021.273423073</v>
      </c>
      <c r="O156" s="54">
        <v>351608.60378927499</v>
      </c>
      <c r="P156" s="54">
        <v>380278.67431260197</v>
      </c>
      <c r="Q156" s="54">
        <v>387672.83087957499</v>
      </c>
      <c r="R156" s="54">
        <v>418015.94078248902</v>
      </c>
      <c r="S156" s="54">
        <v>492186.18256187101</v>
      </c>
      <c r="T156" s="54">
        <v>515129.79304884601</v>
      </c>
      <c r="U156" s="54">
        <v>533938.03952015401</v>
      </c>
      <c r="V156" s="54">
        <v>610663.15452500596</v>
      </c>
      <c r="W156" s="54">
        <v>701287.06182981201</v>
      </c>
      <c r="X156" s="54">
        <v>743684.97319318505</v>
      </c>
      <c r="Y156" s="54">
        <v>768667.83595056704</v>
      </c>
      <c r="Z156" s="54">
        <v>751376.96225404402</v>
      </c>
      <c r="AA156" s="54">
        <v>760550.87843043904</v>
      </c>
      <c r="AB156" s="54">
        <v>787010.89586428797</v>
      </c>
    </row>
    <row r="157" spans="2:28" ht="15.75" x14ac:dyDescent="0.3">
      <c r="B157" s="7" t="s">
        <v>241</v>
      </c>
      <c r="C157" s="7" t="s">
        <v>173</v>
      </c>
      <c r="D157" s="54">
        <v>23536.985165225</v>
      </c>
      <c r="E157" s="54">
        <v>26734.158242049001</v>
      </c>
      <c r="F157" s="54">
        <v>28153.801200297999</v>
      </c>
      <c r="G157" s="54">
        <v>29394.260515662001</v>
      </c>
      <c r="H157" s="54">
        <v>30657.596951260999</v>
      </c>
      <c r="I157" s="54">
        <v>32309.469082755</v>
      </c>
      <c r="J157" s="54">
        <v>31757.241861047001</v>
      </c>
      <c r="K157" s="54">
        <v>39589.712348023997</v>
      </c>
      <c r="L157" s="54">
        <v>43246.120732898999</v>
      </c>
      <c r="M157" s="54">
        <v>45089.735495145003</v>
      </c>
      <c r="N157" s="54">
        <v>46812.794005536998</v>
      </c>
      <c r="O157" s="54">
        <v>72829.913935785007</v>
      </c>
      <c r="P157" s="54">
        <v>74607.832494946997</v>
      </c>
      <c r="Q157" s="54">
        <v>83531.421053818005</v>
      </c>
      <c r="R157" s="54">
        <v>88894.316290207993</v>
      </c>
      <c r="S157" s="54">
        <v>90745.136252466007</v>
      </c>
      <c r="T157" s="54">
        <v>90904.412544968</v>
      </c>
      <c r="U157" s="54">
        <v>92250.899120985996</v>
      </c>
      <c r="V157" s="54">
        <v>98433.211719750994</v>
      </c>
      <c r="W157" s="54">
        <v>124361.642218126</v>
      </c>
      <c r="X157" s="54">
        <v>128488.105437809</v>
      </c>
      <c r="Y157" s="54">
        <v>129710.890636076</v>
      </c>
      <c r="Z157" s="54">
        <v>133883.82402813199</v>
      </c>
      <c r="AA157" s="54">
        <v>136579.28797430801</v>
      </c>
      <c r="AB157" s="54">
        <v>133809.764918748</v>
      </c>
    </row>
    <row r="158" spans="2:28" ht="15.75" x14ac:dyDescent="0.3">
      <c r="B158" s="7" t="s">
        <v>241</v>
      </c>
      <c r="C158" s="7" t="s">
        <v>175</v>
      </c>
      <c r="D158" s="54">
        <v>6861.9259125520002</v>
      </c>
      <c r="E158" s="54">
        <v>7155.1681644259997</v>
      </c>
      <c r="F158" s="54">
        <v>7095.8316908509996</v>
      </c>
      <c r="G158" s="54">
        <v>7362.9365994379996</v>
      </c>
      <c r="H158" s="54">
        <v>7782.7455490689999</v>
      </c>
      <c r="I158" s="54">
        <v>7914.5924033840001</v>
      </c>
      <c r="J158" s="54">
        <v>8958.0782544190006</v>
      </c>
      <c r="K158" s="54">
        <v>11314.261538486</v>
      </c>
      <c r="L158" s="54">
        <v>13315.333791077999</v>
      </c>
      <c r="M158" s="54">
        <v>16302.766235618999</v>
      </c>
      <c r="N158" s="54">
        <v>16964.527516446</v>
      </c>
      <c r="O158" s="54">
        <v>20468.238314992999</v>
      </c>
      <c r="P158" s="54">
        <v>20014.753746378999</v>
      </c>
      <c r="Q158" s="54">
        <v>19619.428124999999</v>
      </c>
      <c r="R158" s="54">
        <v>20320.823133438</v>
      </c>
      <c r="S158" s="54">
        <v>20702.596543353</v>
      </c>
      <c r="T158" s="54">
        <v>23484.825419617999</v>
      </c>
      <c r="U158" s="54">
        <v>23366.678448342998</v>
      </c>
      <c r="V158" s="54">
        <v>26779.334895066</v>
      </c>
      <c r="W158" s="54">
        <v>28904.761226127001</v>
      </c>
      <c r="X158" s="54">
        <v>28038.310329888998</v>
      </c>
      <c r="Y158" s="54">
        <v>30139.887569726001</v>
      </c>
      <c r="Z158" s="54">
        <v>30697.579083475001</v>
      </c>
      <c r="AA158" s="54">
        <v>32850.608828427001</v>
      </c>
      <c r="AB158" s="54">
        <v>36772.667598047003</v>
      </c>
    </row>
    <row r="159" spans="2:28" ht="15.75" x14ac:dyDescent="0.3">
      <c r="B159" s="7" t="s">
        <v>241</v>
      </c>
      <c r="C159" s="7" t="s">
        <v>176</v>
      </c>
      <c r="D159" s="54">
        <v>2454.49006461</v>
      </c>
      <c r="E159" s="54">
        <v>2481.1639381069999</v>
      </c>
      <c r="F159" s="54">
        <v>2571.4959922419998</v>
      </c>
      <c r="G159" s="54">
        <v>2788.222028274</v>
      </c>
      <c r="H159" s="54">
        <v>2946.083716048</v>
      </c>
      <c r="I159" s="54">
        <v>3757.375856565</v>
      </c>
      <c r="J159" s="54">
        <v>5302.0395806389997</v>
      </c>
      <c r="K159" s="54">
        <v>5521.6404957909999</v>
      </c>
      <c r="L159" s="54">
        <v>5736.7030191439999</v>
      </c>
      <c r="M159" s="54">
        <v>5840.5250289329997</v>
      </c>
      <c r="N159" s="54">
        <v>6218.5111711959999</v>
      </c>
      <c r="O159" s="54">
        <v>7367.1682965629998</v>
      </c>
      <c r="P159" s="54">
        <v>8168.3442825149996</v>
      </c>
      <c r="Q159" s="54">
        <v>8951.7533303</v>
      </c>
      <c r="R159" s="54">
        <v>9446.4492257220008</v>
      </c>
      <c r="S159" s="54">
        <v>9905.1497267049999</v>
      </c>
      <c r="T159" s="54">
        <v>10453.038469108</v>
      </c>
      <c r="U159" s="54">
        <v>11370.540382748</v>
      </c>
      <c r="V159" s="54">
        <v>12266.170007448</v>
      </c>
      <c r="W159" s="54">
        <v>13864.769072335001</v>
      </c>
      <c r="X159" s="54">
        <v>14471.371609116</v>
      </c>
      <c r="Y159" s="54">
        <v>15577.110313081999</v>
      </c>
      <c r="Z159" s="54">
        <v>16334.854308997999</v>
      </c>
      <c r="AA159" s="54">
        <v>16905.409195050001</v>
      </c>
      <c r="AB159" s="54">
        <v>16797.387371335</v>
      </c>
    </row>
  </sheetData>
  <mergeCells count="2">
    <mergeCell ref="B2:E2"/>
    <mergeCell ref="B3:N3"/>
  </mergeCells>
  <hyperlinks>
    <hyperlink ref="B1" location="Summary!A1" display="Back to summary" xr:uid="{0B14E529-B352-424C-9DCB-56E073870A18}"/>
  </hyperlinks>
  <pageMargins left="0.75" right="0.75" top="1" bottom="1" header="0.5" footer="0.5"/>
  <headerFooter>
    <oddHeader>&amp;C&amp;"Aptos"&amp;10&amp;KFF0000 OFFICIAL&amp;1#_x000D_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80027-95F9-48AB-9E58-1360240E2A2E}">
  <sheetPr>
    <tabColor theme="2"/>
  </sheetPr>
  <dimension ref="B1:AB93"/>
  <sheetViews>
    <sheetView topLeftCell="A59" zoomScale="80" zoomScaleNormal="80" workbookViewId="0">
      <selection activeCell="B84" sqref="B84:B86"/>
    </sheetView>
  </sheetViews>
  <sheetFormatPr defaultColWidth="9.140625" defaultRowHeight="15" x14ac:dyDescent="0.25"/>
  <cols>
    <col min="1" max="1" width="3" style="6" customWidth="1"/>
    <col min="2" max="2" width="42.42578125" style="6" bestFit="1" customWidth="1"/>
    <col min="3" max="3" width="10.140625" style="6" customWidth="1"/>
    <col min="4" max="4" width="10.140625" style="6" bestFit="1" customWidth="1"/>
    <col min="5" max="5" width="10.5703125" style="6" customWidth="1"/>
    <col min="6" max="9" width="9.85546875" style="6" bestFit="1" customWidth="1"/>
    <col min="10" max="28" width="10.85546875" style="6" bestFit="1" customWidth="1"/>
    <col min="29" max="16384" width="9.140625" style="6"/>
  </cols>
  <sheetData>
    <row r="1" spans="2:28" ht="24.95" customHeight="1" x14ac:dyDescent="0.25">
      <c r="B1" s="46" t="s">
        <v>84</v>
      </c>
    </row>
    <row r="2" spans="2:28" ht="36" customHeight="1" thickBot="1" x14ac:dyDescent="0.3">
      <c r="B2" s="259" t="s">
        <v>256</v>
      </c>
      <c r="C2" s="260"/>
      <c r="D2" s="260"/>
      <c r="E2" s="260"/>
      <c r="F2" s="122"/>
      <c r="G2" s="122"/>
      <c r="H2" s="122"/>
      <c r="I2" s="9"/>
      <c r="J2" s="9"/>
    </row>
    <row r="3" spans="2:28" ht="28.5" customHeight="1" x14ac:dyDescent="0.25">
      <c r="B3" s="261" t="s">
        <v>257</v>
      </c>
      <c r="C3" s="262"/>
      <c r="D3" s="262"/>
      <c r="E3" s="262"/>
      <c r="F3" s="262"/>
      <c r="G3" s="262"/>
      <c r="H3" s="262"/>
      <c r="I3" s="262"/>
      <c r="J3" s="262"/>
      <c r="K3" s="262"/>
      <c r="L3" s="262"/>
      <c r="M3" s="262"/>
      <c r="N3" s="262"/>
    </row>
    <row r="4" spans="2:28" ht="18" customHeight="1" x14ac:dyDescent="0.25"/>
    <row r="5" spans="2:28" ht="18" customHeight="1" x14ac:dyDescent="0.25">
      <c r="B5" s="12" t="s">
        <v>258</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5">
        <v>11324</v>
      </c>
      <c r="E8" s="55">
        <v>11520</v>
      </c>
      <c r="F8" s="55">
        <v>11939</v>
      </c>
      <c r="G8" s="55">
        <v>14195</v>
      </c>
      <c r="H8" s="55">
        <v>16159</v>
      </c>
      <c r="I8" s="55">
        <v>18845</v>
      </c>
      <c r="J8" s="55">
        <v>20030</v>
      </c>
      <c r="K8" s="55">
        <v>24609</v>
      </c>
      <c r="L8" s="55">
        <v>30454</v>
      </c>
      <c r="M8" s="55">
        <v>31412</v>
      </c>
      <c r="N8" s="55">
        <v>36294</v>
      </c>
      <c r="O8" s="55">
        <v>36952</v>
      </c>
      <c r="P8" s="55">
        <v>46487</v>
      </c>
      <c r="Q8" s="55">
        <v>49539</v>
      </c>
      <c r="R8" s="55">
        <v>52572</v>
      </c>
      <c r="S8" s="55">
        <v>53519</v>
      </c>
      <c r="T8" s="55">
        <v>56419</v>
      </c>
      <c r="U8" s="55">
        <v>56994</v>
      </c>
      <c r="V8" s="55">
        <v>59857</v>
      </c>
      <c r="W8" s="55">
        <v>63534</v>
      </c>
      <c r="X8" s="55">
        <v>67093</v>
      </c>
      <c r="Y8" s="55">
        <v>68221</v>
      </c>
      <c r="Z8" s="55">
        <v>73388</v>
      </c>
      <c r="AA8" s="55">
        <v>74262</v>
      </c>
      <c r="AB8" s="55">
        <v>75510</v>
      </c>
    </row>
    <row r="9" spans="2:28" ht="15.75" x14ac:dyDescent="0.3">
      <c r="B9" s="7" t="s">
        <v>146</v>
      </c>
      <c r="C9" s="7" t="s">
        <v>154</v>
      </c>
      <c r="D9" s="55">
        <v>745</v>
      </c>
      <c r="E9" s="55">
        <v>800</v>
      </c>
      <c r="F9" s="55">
        <v>945</v>
      </c>
      <c r="G9" s="55">
        <v>1087</v>
      </c>
      <c r="H9" s="55">
        <v>1245</v>
      </c>
      <c r="I9" s="55">
        <v>1642</v>
      </c>
      <c r="J9" s="55">
        <v>2058</v>
      </c>
      <c r="K9" s="55">
        <v>2322</v>
      </c>
      <c r="L9" s="55">
        <v>2588</v>
      </c>
      <c r="M9" s="55">
        <v>3218</v>
      </c>
      <c r="N9" s="55">
        <v>3554</v>
      </c>
      <c r="O9" s="55">
        <v>3636</v>
      </c>
      <c r="P9" s="55">
        <v>3843</v>
      </c>
      <c r="Q9" s="55">
        <v>4207</v>
      </c>
      <c r="R9" s="55">
        <v>4530</v>
      </c>
      <c r="S9" s="55">
        <v>5126</v>
      </c>
      <c r="T9" s="55">
        <v>5941</v>
      </c>
      <c r="U9" s="55">
        <v>6247</v>
      </c>
      <c r="V9" s="55">
        <v>6595</v>
      </c>
      <c r="W9" s="55">
        <v>6769</v>
      </c>
      <c r="X9" s="55">
        <v>7689</v>
      </c>
      <c r="Y9" s="55">
        <v>7849</v>
      </c>
      <c r="Z9" s="55">
        <v>8060</v>
      </c>
      <c r="AA9" s="55">
        <v>8067</v>
      </c>
      <c r="AB9" s="55">
        <v>8132</v>
      </c>
    </row>
    <row r="10" spans="2:28" ht="15.75" x14ac:dyDescent="0.3">
      <c r="B10" s="7" t="s">
        <v>146</v>
      </c>
      <c r="C10" s="7" t="s">
        <v>155</v>
      </c>
      <c r="D10" s="55">
        <v>1765</v>
      </c>
      <c r="E10" s="55">
        <v>1787</v>
      </c>
      <c r="F10" s="55">
        <v>2361</v>
      </c>
      <c r="G10" s="55">
        <v>2422</v>
      </c>
      <c r="H10" s="55">
        <v>3378</v>
      </c>
      <c r="I10" s="55">
        <v>5687</v>
      </c>
      <c r="J10" s="55">
        <v>6124</v>
      </c>
      <c r="K10" s="55">
        <v>6767</v>
      </c>
      <c r="L10" s="55">
        <v>7590</v>
      </c>
      <c r="M10" s="55">
        <v>10017</v>
      </c>
      <c r="N10" s="55">
        <v>10916</v>
      </c>
      <c r="O10" s="55">
        <v>11307</v>
      </c>
      <c r="P10" s="55">
        <v>11828</v>
      </c>
      <c r="Q10" s="55">
        <v>12494</v>
      </c>
      <c r="R10" s="55">
        <v>14098</v>
      </c>
      <c r="S10" s="55">
        <v>14818</v>
      </c>
      <c r="T10" s="55">
        <v>16939</v>
      </c>
      <c r="U10" s="55">
        <v>18641</v>
      </c>
      <c r="V10" s="55">
        <v>19418</v>
      </c>
      <c r="W10" s="55">
        <v>19973</v>
      </c>
      <c r="X10" s="55">
        <v>22478</v>
      </c>
      <c r="Y10" s="55">
        <v>22630</v>
      </c>
      <c r="Z10" s="55">
        <v>23204</v>
      </c>
      <c r="AA10" s="55">
        <v>23433</v>
      </c>
      <c r="AB10" s="55">
        <v>23581</v>
      </c>
    </row>
    <row r="11" spans="2:28" ht="15.75" x14ac:dyDescent="0.3">
      <c r="B11" s="7" t="s">
        <v>146</v>
      </c>
      <c r="C11" s="7" t="s">
        <v>156</v>
      </c>
      <c r="D11" s="55">
        <v>9697</v>
      </c>
      <c r="E11" s="55">
        <v>9726</v>
      </c>
      <c r="F11" s="55">
        <v>9937</v>
      </c>
      <c r="G11" s="55">
        <v>11881</v>
      </c>
      <c r="H11" s="55">
        <v>13118</v>
      </c>
      <c r="I11" s="55">
        <v>15207</v>
      </c>
      <c r="J11" s="55">
        <v>16133</v>
      </c>
      <c r="K11" s="55">
        <v>20061</v>
      </c>
      <c r="L11" s="55">
        <v>24029</v>
      </c>
      <c r="M11" s="55">
        <v>24553</v>
      </c>
      <c r="N11" s="55">
        <v>27413</v>
      </c>
      <c r="O11" s="55">
        <v>27388</v>
      </c>
      <c r="P11" s="55">
        <v>34551</v>
      </c>
      <c r="Q11" s="55">
        <v>37105</v>
      </c>
      <c r="R11" s="55">
        <v>38828</v>
      </c>
      <c r="S11" s="55">
        <v>39217</v>
      </c>
      <c r="T11" s="55">
        <v>41291</v>
      </c>
      <c r="U11" s="55">
        <v>41479</v>
      </c>
      <c r="V11" s="55">
        <v>43435</v>
      </c>
      <c r="W11" s="55">
        <v>46468</v>
      </c>
      <c r="X11" s="55">
        <v>49632</v>
      </c>
      <c r="Y11" s="55">
        <v>49829</v>
      </c>
      <c r="Z11" s="55">
        <v>53620</v>
      </c>
      <c r="AA11" s="55">
        <v>53753</v>
      </c>
      <c r="AB11" s="55">
        <v>54199</v>
      </c>
    </row>
    <row r="12" spans="2:28" ht="15.75" x14ac:dyDescent="0.3">
      <c r="B12" s="7" t="s">
        <v>146</v>
      </c>
      <c r="C12" s="7" t="s">
        <v>157</v>
      </c>
      <c r="D12" s="55">
        <v>2790</v>
      </c>
      <c r="E12" s="55">
        <v>4256</v>
      </c>
      <c r="F12" s="55">
        <v>6090</v>
      </c>
      <c r="G12" s="55">
        <v>6215</v>
      </c>
      <c r="H12" s="55">
        <v>7194</v>
      </c>
      <c r="I12" s="55">
        <v>7601</v>
      </c>
      <c r="J12" s="55">
        <v>8084</v>
      </c>
      <c r="K12" s="55">
        <v>12922</v>
      </c>
      <c r="L12" s="55">
        <v>14495</v>
      </c>
      <c r="M12" s="55">
        <v>15280</v>
      </c>
      <c r="N12" s="55">
        <v>15907</v>
      </c>
      <c r="O12" s="55">
        <v>15959</v>
      </c>
      <c r="P12" s="55">
        <v>16476</v>
      </c>
      <c r="Q12" s="55">
        <v>16969</v>
      </c>
      <c r="R12" s="55">
        <v>17999</v>
      </c>
      <c r="S12" s="55">
        <v>19264</v>
      </c>
      <c r="T12" s="55">
        <v>20554</v>
      </c>
      <c r="U12" s="55">
        <v>21694</v>
      </c>
      <c r="V12" s="55">
        <v>23384</v>
      </c>
      <c r="W12" s="55">
        <v>23631</v>
      </c>
      <c r="X12" s="55">
        <v>27356</v>
      </c>
      <c r="Y12" s="55">
        <v>27701</v>
      </c>
      <c r="Z12" s="55">
        <v>28348</v>
      </c>
      <c r="AA12" s="55">
        <v>28800</v>
      </c>
      <c r="AB12" s="55">
        <v>28903</v>
      </c>
    </row>
    <row r="13" spans="2:28" ht="15.75" x14ac:dyDescent="0.3">
      <c r="B13" s="7" t="s">
        <v>146</v>
      </c>
      <c r="C13" s="7" t="s">
        <v>158</v>
      </c>
      <c r="D13" s="55">
        <v>405</v>
      </c>
      <c r="E13" s="55">
        <v>411</v>
      </c>
      <c r="F13" s="55">
        <v>497</v>
      </c>
      <c r="G13" s="55">
        <v>517</v>
      </c>
      <c r="H13" s="55">
        <v>661</v>
      </c>
      <c r="I13" s="55">
        <v>992</v>
      </c>
      <c r="J13" s="55">
        <v>1130</v>
      </c>
      <c r="K13" s="55">
        <v>1239</v>
      </c>
      <c r="L13" s="55">
        <v>1362</v>
      </c>
      <c r="M13" s="55">
        <v>1745</v>
      </c>
      <c r="N13" s="55">
        <v>2059</v>
      </c>
      <c r="O13" s="55">
        <v>2118</v>
      </c>
      <c r="P13" s="55">
        <v>2217</v>
      </c>
      <c r="Q13" s="55">
        <v>2405</v>
      </c>
      <c r="R13" s="55">
        <v>2627</v>
      </c>
      <c r="S13" s="55">
        <v>2739</v>
      </c>
      <c r="T13" s="55">
        <v>3027</v>
      </c>
      <c r="U13" s="55">
        <v>3263</v>
      </c>
      <c r="V13" s="55">
        <v>3504</v>
      </c>
      <c r="W13" s="55">
        <v>3608</v>
      </c>
      <c r="X13" s="55">
        <v>4175</v>
      </c>
      <c r="Y13" s="55">
        <v>4256</v>
      </c>
      <c r="Z13" s="55">
        <v>4357</v>
      </c>
      <c r="AA13" s="55">
        <v>4424</v>
      </c>
      <c r="AB13" s="55">
        <v>4489</v>
      </c>
    </row>
    <row r="14" spans="2:28" ht="15.75" x14ac:dyDescent="0.3">
      <c r="B14" s="7" t="s">
        <v>146</v>
      </c>
      <c r="C14" s="7" t="s">
        <v>159</v>
      </c>
      <c r="D14" s="55">
        <v>9719</v>
      </c>
      <c r="E14" s="55">
        <v>14238</v>
      </c>
      <c r="F14" s="55">
        <v>18157</v>
      </c>
      <c r="G14" s="55">
        <v>19042</v>
      </c>
      <c r="H14" s="55">
        <v>21737</v>
      </c>
      <c r="I14" s="55">
        <v>23185</v>
      </c>
      <c r="J14" s="55">
        <v>24164</v>
      </c>
      <c r="K14" s="55">
        <v>33761</v>
      </c>
      <c r="L14" s="55">
        <v>38726</v>
      </c>
      <c r="M14" s="55">
        <v>40321</v>
      </c>
      <c r="N14" s="55">
        <v>41935</v>
      </c>
      <c r="O14" s="55">
        <v>42189</v>
      </c>
      <c r="P14" s="55">
        <v>43631</v>
      </c>
      <c r="Q14" s="55">
        <v>45555</v>
      </c>
      <c r="R14" s="55">
        <v>49714</v>
      </c>
      <c r="S14" s="55">
        <v>54121</v>
      </c>
      <c r="T14" s="55">
        <v>58474</v>
      </c>
      <c r="U14" s="55">
        <v>62611</v>
      </c>
      <c r="V14" s="55">
        <v>67250</v>
      </c>
      <c r="W14" s="55">
        <v>68158</v>
      </c>
      <c r="X14" s="55">
        <v>78270</v>
      </c>
      <c r="Y14" s="55">
        <v>79469</v>
      </c>
      <c r="Z14" s="55">
        <v>81962</v>
      </c>
      <c r="AA14" s="55">
        <v>83703</v>
      </c>
      <c r="AB14" s="55">
        <v>84304</v>
      </c>
    </row>
    <row r="15" spans="2:28" ht="15.75" x14ac:dyDescent="0.3">
      <c r="B15" s="7" t="s">
        <v>146</v>
      </c>
      <c r="C15" s="7" t="s">
        <v>160</v>
      </c>
      <c r="D15" s="55">
        <v>5282</v>
      </c>
      <c r="E15" s="55">
        <v>5400</v>
      </c>
      <c r="F15" s="55">
        <v>6536</v>
      </c>
      <c r="G15" s="55">
        <v>6790</v>
      </c>
      <c r="H15" s="55">
        <v>6936</v>
      </c>
      <c r="I15" s="55">
        <v>8499</v>
      </c>
      <c r="J15" s="55">
        <v>9591</v>
      </c>
      <c r="K15" s="55">
        <v>9971</v>
      </c>
      <c r="L15" s="55">
        <v>12612</v>
      </c>
      <c r="M15" s="55">
        <v>13247</v>
      </c>
      <c r="N15" s="55">
        <v>15385</v>
      </c>
      <c r="O15" s="55">
        <v>17484</v>
      </c>
      <c r="P15" s="55">
        <v>18864</v>
      </c>
      <c r="Q15" s="55">
        <v>21365</v>
      </c>
      <c r="R15" s="55">
        <v>26314</v>
      </c>
      <c r="S15" s="55">
        <v>26775</v>
      </c>
      <c r="T15" s="55">
        <v>28840</v>
      </c>
      <c r="U15" s="55">
        <v>29146</v>
      </c>
      <c r="V15" s="55">
        <v>30559</v>
      </c>
      <c r="W15" s="55">
        <v>30879</v>
      </c>
      <c r="X15" s="55">
        <v>30911</v>
      </c>
      <c r="Y15" s="55">
        <v>34292</v>
      </c>
      <c r="Z15" s="55">
        <v>34510</v>
      </c>
      <c r="AA15" s="55">
        <v>35786</v>
      </c>
      <c r="AB15" s="55">
        <v>35964</v>
      </c>
    </row>
    <row r="16" spans="2:28" ht="15.75" x14ac:dyDescent="0.3">
      <c r="B16" s="7" t="s">
        <v>146</v>
      </c>
      <c r="C16" s="7" t="s">
        <v>161</v>
      </c>
      <c r="D16" s="55">
        <v>10556</v>
      </c>
      <c r="E16" s="55">
        <v>12990</v>
      </c>
      <c r="F16" s="55">
        <v>14064</v>
      </c>
      <c r="G16" s="55">
        <v>16691</v>
      </c>
      <c r="H16" s="55">
        <v>16843</v>
      </c>
      <c r="I16" s="55">
        <v>22423</v>
      </c>
      <c r="J16" s="55">
        <v>29321</v>
      </c>
      <c r="K16" s="55">
        <v>31736</v>
      </c>
      <c r="L16" s="55">
        <v>36328</v>
      </c>
      <c r="M16" s="55">
        <v>48692</v>
      </c>
      <c r="N16" s="55">
        <v>50862</v>
      </c>
      <c r="O16" s="55">
        <v>51497</v>
      </c>
      <c r="P16" s="55">
        <v>53088</v>
      </c>
      <c r="Q16" s="55">
        <v>57544</v>
      </c>
      <c r="R16" s="55">
        <v>62896</v>
      </c>
      <c r="S16" s="55">
        <v>74548</v>
      </c>
      <c r="T16" s="55">
        <v>87587</v>
      </c>
      <c r="U16" s="55">
        <v>88596</v>
      </c>
      <c r="V16" s="55">
        <v>90102</v>
      </c>
      <c r="W16" s="55">
        <v>90781</v>
      </c>
      <c r="X16" s="55">
        <v>101769</v>
      </c>
      <c r="Y16" s="55">
        <v>103312</v>
      </c>
      <c r="Z16" s="55">
        <v>107516</v>
      </c>
      <c r="AA16" s="55">
        <v>108528</v>
      </c>
      <c r="AB16" s="55">
        <v>109563</v>
      </c>
    </row>
    <row r="17" spans="2:28" ht="15.75" x14ac:dyDescent="0.3">
      <c r="B17" s="7" t="s">
        <v>146</v>
      </c>
      <c r="C17" s="7" t="s">
        <v>162</v>
      </c>
      <c r="D17" s="55">
        <v>588</v>
      </c>
      <c r="E17" s="55">
        <v>595</v>
      </c>
      <c r="F17" s="55">
        <v>740</v>
      </c>
      <c r="G17" s="55">
        <v>763</v>
      </c>
      <c r="H17" s="55">
        <v>1020</v>
      </c>
      <c r="I17" s="55">
        <v>1516</v>
      </c>
      <c r="J17" s="55">
        <v>1687</v>
      </c>
      <c r="K17" s="55">
        <v>1847</v>
      </c>
      <c r="L17" s="55">
        <v>2052</v>
      </c>
      <c r="M17" s="55">
        <v>2560</v>
      </c>
      <c r="N17" s="55">
        <v>2961</v>
      </c>
      <c r="O17" s="55">
        <v>3070</v>
      </c>
      <c r="P17" s="55">
        <v>3230</v>
      </c>
      <c r="Q17" s="55">
        <v>3499</v>
      </c>
      <c r="R17" s="55">
        <v>3877</v>
      </c>
      <c r="S17" s="55">
        <v>4078</v>
      </c>
      <c r="T17" s="55">
        <v>4632</v>
      </c>
      <c r="U17" s="55">
        <v>5099</v>
      </c>
      <c r="V17" s="55">
        <v>5319</v>
      </c>
      <c r="W17" s="55">
        <v>5505</v>
      </c>
      <c r="X17" s="55">
        <v>6295</v>
      </c>
      <c r="Y17" s="55">
        <v>6388</v>
      </c>
      <c r="Z17" s="55">
        <v>6525</v>
      </c>
      <c r="AA17" s="55">
        <v>6619</v>
      </c>
      <c r="AB17" s="55">
        <v>6679</v>
      </c>
    </row>
    <row r="18" spans="2:28" ht="15.75" x14ac:dyDescent="0.3">
      <c r="B18" s="7" t="s">
        <v>146</v>
      </c>
      <c r="C18" s="7" t="s">
        <v>163</v>
      </c>
      <c r="D18" s="55">
        <v>28178</v>
      </c>
      <c r="E18" s="55">
        <v>30845</v>
      </c>
      <c r="F18" s="55">
        <v>32004</v>
      </c>
      <c r="G18" s="55">
        <v>38990</v>
      </c>
      <c r="H18" s="55">
        <v>40829</v>
      </c>
      <c r="I18" s="55">
        <v>53359</v>
      </c>
      <c r="J18" s="55">
        <v>72182</v>
      </c>
      <c r="K18" s="55">
        <v>80371</v>
      </c>
      <c r="L18" s="55">
        <v>92845</v>
      </c>
      <c r="M18" s="55">
        <v>119741</v>
      </c>
      <c r="N18" s="55">
        <v>125399</v>
      </c>
      <c r="O18" s="55">
        <v>126794</v>
      </c>
      <c r="P18" s="55">
        <v>138804</v>
      </c>
      <c r="Q18" s="55">
        <v>149670</v>
      </c>
      <c r="R18" s="55">
        <v>162590</v>
      </c>
      <c r="S18" s="55">
        <v>187267</v>
      </c>
      <c r="T18" s="55">
        <v>211061</v>
      </c>
      <c r="U18" s="55">
        <v>212901</v>
      </c>
      <c r="V18" s="55">
        <v>216657</v>
      </c>
      <c r="W18" s="55">
        <v>221071</v>
      </c>
      <c r="X18" s="55">
        <v>249530</v>
      </c>
      <c r="Y18" s="55">
        <v>251061</v>
      </c>
      <c r="Z18" s="55">
        <v>262849</v>
      </c>
      <c r="AA18" s="55">
        <v>264969</v>
      </c>
      <c r="AB18" s="55">
        <v>267091</v>
      </c>
    </row>
    <row r="19" spans="2:28" ht="15.75" x14ac:dyDescent="0.3">
      <c r="B19" s="7" t="s">
        <v>146</v>
      </c>
      <c r="C19" s="7" t="s">
        <v>164</v>
      </c>
      <c r="D19" s="55">
        <v>12562</v>
      </c>
      <c r="E19" s="55">
        <v>12769</v>
      </c>
      <c r="F19" s="55">
        <v>15399</v>
      </c>
      <c r="G19" s="55">
        <v>15844</v>
      </c>
      <c r="H19" s="55">
        <v>16159</v>
      </c>
      <c r="I19" s="55">
        <v>19967</v>
      </c>
      <c r="J19" s="55">
        <v>22623</v>
      </c>
      <c r="K19" s="55">
        <v>23574</v>
      </c>
      <c r="L19" s="55">
        <v>30024</v>
      </c>
      <c r="M19" s="55">
        <v>31280</v>
      </c>
      <c r="N19" s="55">
        <v>36077</v>
      </c>
      <c r="O19" s="55">
        <v>39397</v>
      </c>
      <c r="P19" s="55">
        <v>42222</v>
      </c>
      <c r="Q19" s="55">
        <v>47670</v>
      </c>
      <c r="R19" s="55">
        <v>59122</v>
      </c>
      <c r="S19" s="55">
        <v>59820</v>
      </c>
      <c r="T19" s="55">
        <v>64283</v>
      </c>
      <c r="U19" s="55">
        <v>64665</v>
      </c>
      <c r="V19" s="55">
        <v>67473</v>
      </c>
      <c r="W19" s="55">
        <v>67895</v>
      </c>
      <c r="X19" s="55">
        <v>67319</v>
      </c>
      <c r="Y19" s="55">
        <v>74072</v>
      </c>
      <c r="Z19" s="55">
        <v>74449</v>
      </c>
      <c r="AA19" s="55">
        <v>77240</v>
      </c>
      <c r="AB19" s="55">
        <v>77579</v>
      </c>
    </row>
    <row r="20" spans="2:28" ht="15.75" x14ac:dyDescent="0.3">
      <c r="B20" s="7" t="s">
        <v>146</v>
      </c>
      <c r="C20" s="7" t="s">
        <v>165</v>
      </c>
      <c r="D20" s="55">
        <v>40347</v>
      </c>
      <c r="E20" s="55">
        <v>40790</v>
      </c>
      <c r="F20" s="55">
        <v>48471</v>
      </c>
      <c r="G20" s="55">
        <v>52734</v>
      </c>
      <c r="H20" s="55">
        <v>56135</v>
      </c>
      <c r="I20" s="55">
        <v>66350</v>
      </c>
      <c r="J20" s="55">
        <v>74458</v>
      </c>
      <c r="K20" s="55">
        <v>83960</v>
      </c>
      <c r="L20" s="55">
        <v>101259</v>
      </c>
      <c r="M20" s="55">
        <v>105141</v>
      </c>
      <c r="N20" s="55">
        <v>122202</v>
      </c>
      <c r="O20" s="55">
        <v>129720</v>
      </c>
      <c r="P20" s="55">
        <v>144043</v>
      </c>
      <c r="Q20" s="55">
        <v>159287</v>
      </c>
      <c r="R20" s="55">
        <v>178518</v>
      </c>
      <c r="S20" s="55">
        <v>181470</v>
      </c>
      <c r="T20" s="55">
        <v>194471</v>
      </c>
      <c r="U20" s="55">
        <v>195505</v>
      </c>
      <c r="V20" s="55">
        <v>204689</v>
      </c>
      <c r="W20" s="55">
        <v>211200</v>
      </c>
      <c r="X20" s="55">
        <v>218149</v>
      </c>
      <c r="Y20" s="55">
        <v>234493</v>
      </c>
      <c r="Z20" s="55">
        <v>241638</v>
      </c>
      <c r="AA20" s="55">
        <v>246001</v>
      </c>
      <c r="AB20" s="55">
        <v>246801</v>
      </c>
    </row>
    <row r="21" spans="2:28" ht="15.75" x14ac:dyDescent="0.3">
      <c r="B21" s="7" t="s">
        <v>146</v>
      </c>
      <c r="C21" s="7" t="s">
        <v>166</v>
      </c>
      <c r="D21" s="55">
        <v>1811</v>
      </c>
      <c r="E21" s="55">
        <v>2871</v>
      </c>
      <c r="F21" s="55">
        <v>3671</v>
      </c>
      <c r="G21" s="55">
        <v>3785</v>
      </c>
      <c r="H21" s="55">
        <v>4394</v>
      </c>
      <c r="I21" s="55">
        <v>4577</v>
      </c>
      <c r="J21" s="55">
        <v>4743</v>
      </c>
      <c r="K21" s="55">
        <v>6700</v>
      </c>
      <c r="L21" s="55">
        <v>7519</v>
      </c>
      <c r="M21" s="55">
        <v>7777</v>
      </c>
      <c r="N21" s="55">
        <v>8109</v>
      </c>
      <c r="O21" s="55">
        <v>8118</v>
      </c>
      <c r="P21" s="55">
        <v>8428</v>
      </c>
      <c r="Q21" s="55">
        <v>8698</v>
      </c>
      <c r="R21" s="55">
        <v>9374</v>
      </c>
      <c r="S21" s="55">
        <v>10219</v>
      </c>
      <c r="T21" s="55">
        <v>11116</v>
      </c>
      <c r="U21" s="55">
        <v>11813</v>
      </c>
      <c r="V21" s="55">
        <v>12614</v>
      </c>
      <c r="W21" s="55">
        <v>12700</v>
      </c>
      <c r="X21" s="55">
        <v>14493</v>
      </c>
      <c r="Y21" s="55">
        <v>14685</v>
      </c>
      <c r="Z21" s="55">
        <v>15058</v>
      </c>
      <c r="AA21" s="55">
        <v>15413</v>
      </c>
      <c r="AB21" s="55">
        <v>15457</v>
      </c>
    </row>
    <row r="22" spans="2:28" ht="15.75" x14ac:dyDescent="0.3">
      <c r="B22" s="7" t="s">
        <v>146</v>
      </c>
      <c r="C22" s="7" t="s">
        <v>167</v>
      </c>
      <c r="D22" s="55">
        <v>463</v>
      </c>
      <c r="E22" s="55">
        <v>502</v>
      </c>
      <c r="F22" s="55">
        <v>617</v>
      </c>
      <c r="G22" s="55">
        <v>670</v>
      </c>
      <c r="H22" s="55">
        <v>688</v>
      </c>
      <c r="I22" s="55">
        <v>728</v>
      </c>
      <c r="J22" s="55">
        <v>874</v>
      </c>
      <c r="K22" s="55">
        <v>1042</v>
      </c>
      <c r="L22" s="55">
        <v>1158</v>
      </c>
      <c r="M22" s="55">
        <v>1279</v>
      </c>
      <c r="N22" s="55">
        <v>1405</v>
      </c>
      <c r="O22" s="55">
        <v>1582</v>
      </c>
      <c r="P22" s="55">
        <v>1637</v>
      </c>
      <c r="Q22" s="55">
        <v>1866</v>
      </c>
      <c r="R22" s="55">
        <v>1917</v>
      </c>
      <c r="S22" s="55">
        <v>2115</v>
      </c>
      <c r="T22" s="55">
        <v>2523</v>
      </c>
      <c r="U22" s="55">
        <v>2566</v>
      </c>
      <c r="V22" s="55">
        <v>2834</v>
      </c>
      <c r="W22" s="55">
        <v>3026</v>
      </c>
      <c r="X22" s="55">
        <v>4028</v>
      </c>
      <c r="Y22" s="55">
        <v>4263</v>
      </c>
      <c r="Z22" s="55">
        <v>4224</v>
      </c>
      <c r="AA22" s="55">
        <v>4273</v>
      </c>
      <c r="AB22" s="55">
        <v>4325</v>
      </c>
    </row>
    <row r="23" spans="2:28" ht="15.75" x14ac:dyDescent="0.3">
      <c r="B23" s="7" t="s">
        <v>146</v>
      </c>
      <c r="C23" s="7" t="s">
        <v>168</v>
      </c>
      <c r="D23" s="55">
        <v>10624</v>
      </c>
      <c r="E23" s="55">
        <v>11678</v>
      </c>
      <c r="F23" s="55">
        <v>12156</v>
      </c>
      <c r="G23" s="55">
        <v>14769</v>
      </c>
      <c r="H23" s="55">
        <v>15157</v>
      </c>
      <c r="I23" s="55">
        <v>20941</v>
      </c>
      <c r="J23" s="55">
        <v>32593</v>
      </c>
      <c r="K23" s="55">
        <v>35646</v>
      </c>
      <c r="L23" s="55">
        <v>39955</v>
      </c>
      <c r="M23" s="55">
        <v>54537</v>
      </c>
      <c r="N23" s="55">
        <v>55872</v>
      </c>
      <c r="O23" s="55">
        <v>56365</v>
      </c>
      <c r="P23" s="55">
        <v>61427</v>
      </c>
      <c r="Q23" s="55">
        <v>67483</v>
      </c>
      <c r="R23" s="55">
        <v>74449</v>
      </c>
      <c r="S23" s="55">
        <v>86231</v>
      </c>
      <c r="T23" s="55">
        <v>95965</v>
      </c>
      <c r="U23" s="55">
        <v>97114</v>
      </c>
      <c r="V23" s="55">
        <v>98636</v>
      </c>
      <c r="W23" s="55">
        <v>100077</v>
      </c>
      <c r="X23" s="55">
        <v>117257</v>
      </c>
      <c r="Y23" s="55">
        <v>118302</v>
      </c>
      <c r="Z23" s="55">
        <v>123623</v>
      </c>
      <c r="AA23" s="55">
        <v>124849</v>
      </c>
      <c r="AB23" s="55">
        <v>125988</v>
      </c>
    </row>
    <row r="24" spans="2:28" ht="15.75" x14ac:dyDescent="0.3">
      <c r="B24" s="7" t="s">
        <v>146</v>
      </c>
      <c r="C24" s="7" t="s">
        <v>169</v>
      </c>
      <c r="D24" s="55">
        <v>2743</v>
      </c>
      <c r="E24" s="55">
        <v>3146</v>
      </c>
      <c r="F24" s="55">
        <v>4574</v>
      </c>
      <c r="G24" s="55">
        <v>4855</v>
      </c>
      <c r="H24" s="55">
        <v>4978</v>
      </c>
      <c r="I24" s="55">
        <v>5253</v>
      </c>
      <c r="J24" s="55">
        <v>6193</v>
      </c>
      <c r="K24" s="55">
        <v>7546</v>
      </c>
      <c r="L24" s="55">
        <v>8481</v>
      </c>
      <c r="M24" s="55">
        <v>9826</v>
      </c>
      <c r="N24" s="55">
        <v>10397</v>
      </c>
      <c r="O24" s="55">
        <v>11897</v>
      </c>
      <c r="P24" s="55">
        <v>12274</v>
      </c>
      <c r="Q24" s="55">
        <v>13836</v>
      </c>
      <c r="R24" s="55">
        <v>14133</v>
      </c>
      <c r="S24" s="55">
        <v>15808</v>
      </c>
      <c r="T24" s="55">
        <v>18850</v>
      </c>
      <c r="U24" s="55">
        <v>19220</v>
      </c>
      <c r="V24" s="55">
        <v>20998</v>
      </c>
      <c r="W24" s="55">
        <v>22416</v>
      </c>
      <c r="X24" s="55">
        <v>29128</v>
      </c>
      <c r="Y24" s="55">
        <v>30792</v>
      </c>
      <c r="Z24" s="55">
        <v>30179</v>
      </c>
      <c r="AA24" s="55">
        <v>30515</v>
      </c>
      <c r="AB24" s="55">
        <v>30942</v>
      </c>
    </row>
    <row r="25" spans="2:28" ht="15.75" x14ac:dyDescent="0.3">
      <c r="B25" s="7" t="s">
        <v>146</v>
      </c>
      <c r="C25" s="7" t="s">
        <v>170</v>
      </c>
      <c r="D25" s="55">
        <v>606</v>
      </c>
      <c r="E25" s="55">
        <v>618</v>
      </c>
      <c r="F25" s="55">
        <v>782</v>
      </c>
      <c r="G25" s="55">
        <v>817</v>
      </c>
      <c r="H25" s="55">
        <v>1078</v>
      </c>
      <c r="I25" s="55">
        <v>1719</v>
      </c>
      <c r="J25" s="55">
        <v>1886</v>
      </c>
      <c r="K25" s="55">
        <v>2069</v>
      </c>
      <c r="L25" s="55">
        <v>2290</v>
      </c>
      <c r="M25" s="55">
        <v>3025</v>
      </c>
      <c r="N25" s="55">
        <v>3401</v>
      </c>
      <c r="O25" s="55">
        <v>3532</v>
      </c>
      <c r="P25" s="55">
        <v>3716</v>
      </c>
      <c r="Q25" s="55">
        <v>3995</v>
      </c>
      <c r="R25" s="55">
        <v>4432</v>
      </c>
      <c r="S25" s="55">
        <v>4672</v>
      </c>
      <c r="T25" s="55">
        <v>5268</v>
      </c>
      <c r="U25" s="55">
        <v>5818</v>
      </c>
      <c r="V25" s="55">
        <v>6083</v>
      </c>
      <c r="W25" s="55">
        <v>6261</v>
      </c>
      <c r="X25" s="55">
        <v>7152</v>
      </c>
      <c r="Y25" s="55">
        <v>7286</v>
      </c>
      <c r="Z25" s="55">
        <v>7458</v>
      </c>
      <c r="AA25" s="55">
        <v>7556</v>
      </c>
      <c r="AB25" s="55">
        <v>7670</v>
      </c>
    </row>
    <row r="26" spans="2:28" ht="15.75" x14ac:dyDescent="0.3">
      <c r="B26" s="7" t="s">
        <v>146</v>
      </c>
      <c r="C26" s="7" t="s">
        <v>171</v>
      </c>
      <c r="D26" s="55">
        <v>1654</v>
      </c>
      <c r="E26" s="55">
        <v>1677</v>
      </c>
      <c r="F26" s="55">
        <v>2165</v>
      </c>
      <c r="G26" s="55">
        <v>2245</v>
      </c>
      <c r="H26" s="55">
        <v>3148</v>
      </c>
      <c r="I26" s="55">
        <v>4895</v>
      </c>
      <c r="J26" s="55">
        <v>5334</v>
      </c>
      <c r="K26" s="55">
        <v>5852</v>
      </c>
      <c r="L26" s="55">
        <v>6549</v>
      </c>
      <c r="M26" s="55">
        <v>8269</v>
      </c>
      <c r="N26" s="55">
        <v>9139</v>
      </c>
      <c r="O26" s="55">
        <v>9504</v>
      </c>
      <c r="P26" s="55">
        <v>10146</v>
      </c>
      <c r="Q26" s="55">
        <v>10826</v>
      </c>
      <c r="R26" s="55">
        <v>12028</v>
      </c>
      <c r="S26" s="55">
        <v>12767</v>
      </c>
      <c r="T26" s="55">
        <v>14563</v>
      </c>
      <c r="U26" s="55">
        <v>16418</v>
      </c>
      <c r="V26" s="55">
        <v>17169</v>
      </c>
      <c r="W26" s="55">
        <v>17738</v>
      </c>
      <c r="X26" s="55">
        <v>20633</v>
      </c>
      <c r="Y26" s="55">
        <v>20993</v>
      </c>
      <c r="Z26" s="55">
        <v>21513</v>
      </c>
      <c r="AA26" s="55">
        <v>21792</v>
      </c>
      <c r="AB26" s="55">
        <v>22078</v>
      </c>
    </row>
    <row r="27" spans="2:28" ht="15.75" x14ac:dyDescent="0.3">
      <c r="B27" s="7" t="s">
        <v>146</v>
      </c>
      <c r="C27" s="7" t="s">
        <v>172</v>
      </c>
      <c r="D27" s="55">
        <v>11642</v>
      </c>
      <c r="E27" s="55">
        <v>11844</v>
      </c>
      <c r="F27" s="55">
        <v>14265</v>
      </c>
      <c r="G27" s="55">
        <v>14753</v>
      </c>
      <c r="H27" s="55">
        <v>15101</v>
      </c>
      <c r="I27" s="55">
        <v>18543</v>
      </c>
      <c r="J27" s="55">
        <v>21057</v>
      </c>
      <c r="K27" s="55">
        <v>21889</v>
      </c>
      <c r="L27" s="55">
        <v>27582</v>
      </c>
      <c r="M27" s="55">
        <v>28752</v>
      </c>
      <c r="N27" s="55">
        <v>33334</v>
      </c>
      <c r="O27" s="55">
        <v>36526</v>
      </c>
      <c r="P27" s="55">
        <v>39515</v>
      </c>
      <c r="Q27" s="55">
        <v>44657</v>
      </c>
      <c r="R27" s="55">
        <v>55379</v>
      </c>
      <c r="S27" s="55">
        <v>56204</v>
      </c>
      <c r="T27" s="55">
        <v>60538</v>
      </c>
      <c r="U27" s="55">
        <v>61082</v>
      </c>
      <c r="V27" s="55">
        <v>63859</v>
      </c>
      <c r="W27" s="55">
        <v>64470</v>
      </c>
      <c r="X27" s="55">
        <v>64480</v>
      </c>
      <c r="Y27" s="55">
        <v>70749</v>
      </c>
      <c r="Z27" s="55">
        <v>71366</v>
      </c>
      <c r="AA27" s="55">
        <v>74443</v>
      </c>
      <c r="AB27" s="55">
        <v>74994</v>
      </c>
    </row>
    <row r="28" spans="2:28" ht="15.75" x14ac:dyDescent="0.3">
      <c r="B28" s="7" t="s">
        <v>146</v>
      </c>
      <c r="C28" s="7" t="s">
        <v>173</v>
      </c>
      <c r="D28" s="55">
        <v>948</v>
      </c>
      <c r="E28" s="55">
        <v>1043</v>
      </c>
      <c r="F28" s="55">
        <v>1321</v>
      </c>
      <c r="G28" s="55">
        <v>1364</v>
      </c>
      <c r="H28" s="55">
        <v>1688</v>
      </c>
      <c r="I28" s="55">
        <v>2409</v>
      </c>
      <c r="J28" s="55">
        <v>2654</v>
      </c>
      <c r="K28" s="55">
        <v>2957</v>
      </c>
      <c r="L28" s="55">
        <v>3280</v>
      </c>
      <c r="M28" s="55">
        <v>4182</v>
      </c>
      <c r="N28" s="55">
        <v>4784</v>
      </c>
      <c r="O28" s="55">
        <v>4923</v>
      </c>
      <c r="P28" s="55">
        <v>5143</v>
      </c>
      <c r="Q28" s="55">
        <v>5582</v>
      </c>
      <c r="R28" s="55">
        <v>6135</v>
      </c>
      <c r="S28" s="55">
        <v>6446</v>
      </c>
      <c r="T28" s="55">
        <v>7099</v>
      </c>
      <c r="U28" s="55">
        <v>7664</v>
      </c>
      <c r="V28" s="55">
        <v>8106</v>
      </c>
      <c r="W28" s="55">
        <v>8354</v>
      </c>
      <c r="X28" s="55">
        <v>9611</v>
      </c>
      <c r="Y28" s="55">
        <v>9814</v>
      </c>
      <c r="Z28" s="55">
        <v>10014</v>
      </c>
      <c r="AA28" s="55">
        <v>10164</v>
      </c>
      <c r="AB28" s="55">
        <v>10263</v>
      </c>
    </row>
    <row r="29" spans="2:28" ht="15.75" x14ac:dyDescent="0.3">
      <c r="B29" s="7" t="s">
        <v>146</v>
      </c>
      <c r="C29" s="7" t="s">
        <v>174</v>
      </c>
      <c r="D29" s="55">
        <v>284</v>
      </c>
      <c r="E29" s="55">
        <v>312</v>
      </c>
      <c r="F29" s="55">
        <v>388</v>
      </c>
      <c r="G29" s="55">
        <v>419</v>
      </c>
      <c r="H29" s="55">
        <v>438</v>
      </c>
      <c r="I29" s="55">
        <v>505</v>
      </c>
      <c r="J29" s="55">
        <v>600</v>
      </c>
      <c r="K29" s="55">
        <v>701</v>
      </c>
      <c r="L29" s="55">
        <v>811</v>
      </c>
      <c r="M29" s="55">
        <v>921</v>
      </c>
      <c r="N29" s="55">
        <v>999</v>
      </c>
      <c r="O29" s="55">
        <v>1088</v>
      </c>
      <c r="P29" s="55">
        <v>1153</v>
      </c>
      <c r="Q29" s="55">
        <v>1280</v>
      </c>
      <c r="R29" s="55">
        <v>1361</v>
      </c>
      <c r="S29" s="55">
        <v>1500</v>
      </c>
      <c r="T29" s="55">
        <v>1724</v>
      </c>
      <c r="U29" s="55">
        <v>1754</v>
      </c>
      <c r="V29" s="55">
        <v>1887</v>
      </c>
      <c r="W29" s="55">
        <v>1973</v>
      </c>
      <c r="X29" s="55">
        <v>2386</v>
      </c>
      <c r="Y29" s="55">
        <v>2489</v>
      </c>
      <c r="Z29" s="55">
        <v>2506</v>
      </c>
      <c r="AA29" s="55">
        <v>2543</v>
      </c>
      <c r="AB29" s="55">
        <v>2566</v>
      </c>
    </row>
    <row r="30" spans="2:28" ht="15.75" x14ac:dyDescent="0.3">
      <c r="B30" s="7" t="s">
        <v>146</v>
      </c>
      <c r="C30" s="7" t="s">
        <v>175</v>
      </c>
      <c r="D30" s="55">
        <v>175</v>
      </c>
      <c r="E30" s="55">
        <v>203</v>
      </c>
      <c r="F30" s="55">
        <v>298</v>
      </c>
      <c r="G30" s="55">
        <v>363</v>
      </c>
      <c r="H30" s="55">
        <v>394</v>
      </c>
      <c r="I30" s="55">
        <v>412</v>
      </c>
      <c r="J30" s="55">
        <v>520</v>
      </c>
      <c r="K30" s="55">
        <v>645</v>
      </c>
      <c r="L30" s="55">
        <v>701</v>
      </c>
      <c r="M30" s="55">
        <v>808</v>
      </c>
      <c r="N30" s="55">
        <v>862</v>
      </c>
      <c r="O30" s="55">
        <v>987</v>
      </c>
      <c r="P30" s="55">
        <v>1017</v>
      </c>
      <c r="Q30" s="55">
        <v>1095</v>
      </c>
      <c r="R30" s="55">
        <v>1112</v>
      </c>
      <c r="S30" s="55">
        <v>1238</v>
      </c>
      <c r="T30" s="55">
        <v>1494</v>
      </c>
      <c r="U30" s="55">
        <v>1508</v>
      </c>
      <c r="V30" s="55">
        <v>1767</v>
      </c>
      <c r="W30" s="55">
        <v>1876</v>
      </c>
      <c r="X30" s="55">
        <v>2273</v>
      </c>
      <c r="Y30" s="55">
        <v>2381</v>
      </c>
      <c r="Z30" s="55">
        <v>2344</v>
      </c>
      <c r="AA30" s="55">
        <v>2367</v>
      </c>
      <c r="AB30" s="55">
        <v>2386</v>
      </c>
    </row>
    <row r="31" spans="2:28" ht="15.75" x14ac:dyDescent="0.3">
      <c r="B31" s="7" t="s">
        <v>146</v>
      </c>
      <c r="C31" s="7" t="s">
        <v>176</v>
      </c>
      <c r="D31" s="55">
        <v>126</v>
      </c>
      <c r="E31" s="55">
        <v>195</v>
      </c>
      <c r="F31" s="55">
        <v>232</v>
      </c>
      <c r="G31" s="55">
        <v>243</v>
      </c>
      <c r="H31" s="55">
        <v>273</v>
      </c>
      <c r="I31" s="55">
        <v>301</v>
      </c>
      <c r="J31" s="55">
        <v>310</v>
      </c>
      <c r="K31" s="55">
        <v>386</v>
      </c>
      <c r="L31" s="55">
        <v>444</v>
      </c>
      <c r="M31" s="55">
        <v>468</v>
      </c>
      <c r="N31" s="55">
        <v>495</v>
      </c>
      <c r="O31" s="55">
        <v>497</v>
      </c>
      <c r="P31" s="55">
        <v>510</v>
      </c>
      <c r="Q31" s="55">
        <v>550</v>
      </c>
      <c r="R31" s="55">
        <v>603</v>
      </c>
      <c r="S31" s="55">
        <v>649</v>
      </c>
      <c r="T31" s="55">
        <v>727</v>
      </c>
      <c r="U31" s="55">
        <v>761</v>
      </c>
      <c r="V31" s="55">
        <v>802</v>
      </c>
      <c r="W31" s="55">
        <v>812</v>
      </c>
      <c r="X31" s="55">
        <v>907</v>
      </c>
      <c r="Y31" s="55">
        <v>917</v>
      </c>
      <c r="Z31" s="55">
        <v>950</v>
      </c>
      <c r="AA31" s="55">
        <v>971</v>
      </c>
      <c r="AB31" s="55">
        <v>963</v>
      </c>
    </row>
    <row r="32" spans="2:28" ht="15.75" x14ac:dyDescent="0.3">
      <c r="B32" s="7" t="s">
        <v>147</v>
      </c>
      <c r="C32" s="7" t="s">
        <v>153</v>
      </c>
      <c r="D32" s="55">
        <v>13084</v>
      </c>
      <c r="E32" s="55">
        <v>13308</v>
      </c>
      <c r="F32" s="55">
        <v>15560</v>
      </c>
      <c r="G32" s="55">
        <v>18111</v>
      </c>
      <c r="H32" s="55">
        <v>20575</v>
      </c>
      <c r="I32" s="55">
        <v>23663</v>
      </c>
      <c r="J32" s="55">
        <v>25501</v>
      </c>
      <c r="K32" s="55">
        <v>32134</v>
      </c>
      <c r="L32" s="55">
        <v>39397</v>
      </c>
      <c r="M32" s="55">
        <v>42261</v>
      </c>
      <c r="N32" s="55">
        <v>48257</v>
      </c>
      <c r="O32" s="55">
        <v>49319</v>
      </c>
      <c r="P32" s="55">
        <v>59601</v>
      </c>
      <c r="Q32" s="55">
        <v>63724</v>
      </c>
      <c r="R32" s="55">
        <v>67128</v>
      </c>
      <c r="S32" s="55">
        <v>68437</v>
      </c>
      <c r="T32" s="55">
        <v>72251</v>
      </c>
      <c r="U32" s="55">
        <v>73711</v>
      </c>
      <c r="V32" s="55">
        <v>77810</v>
      </c>
      <c r="W32" s="55">
        <v>80981</v>
      </c>
      <c r="X32" s="55">
        <v>87421</v>
      </c>
      <c r="Y32" s="55">
        <v>89278</v>
      </c>
      <c r="Z32" s="55">
        <v>93219</v>
      </c>
      <c r="AA32" s="55">
        <v>94487</v>
      </c>
      <c r="AB32" s="55">
        <v>95689</v>
      </c>
    </row>
    <row r="33" spans="2:28" ht="15.75" x14ac:dyDescent="0.3">
      <c r="B33" s="7" t="s">
        <v>147</v>
      </c>
      <c r="C33" s="7" t="s">
        <v>154</v>
      </c>
      <c r="D33" s="55">
        <v>920</v>
      </c>
      <c r="E33" s="55">
        <v>944</v>
      </c>
      <c r="F33" s="55">
        <v>1130</v>
      </c>
      <c r="G33" s="55">
        <v>1291</v>
      </c>
      <c r="H33" s="55">
        <v>1631</v>
      </c>
      <c r="I33" s="55">
        <v>2099</v>
      </c>
      <c r="J33" s="55">
        <v>2663</v>
      </c>
      <c r="K33" s="55">
        <v>3065</v>
      </c>
      <c r="L33" s="55">
        <v>3397</v>
      </c>
      <c r="M33" s="55">
        <v>3984</v>
      </c>
      <c r="N33" s="55">
        <v>4369</v>
      </c>
      <c r="O33" s="55">
        <v>4471</v>
      </c>
      <c r="P33" s="55">
        <v>4736</v>
      </c>
      <c r="Q33" s="55">
        <v>5227</v>
      </c>
      <c r="R33" s="55">
        <v>5663</v>
      </c>
      <c r="S33" s="55">
        <v>6242</v>
      </c>
      <c r="T33" s="55">
        <v>7264</v>
      </c>
      <c r="U33" s="55">
        <v>7434</v>
      </c>
      <c r="V33" s="55">
        <v>7843</v>
      </c>
      <c r="W33" s="55">
        <v>8032</v>
      </c>
      <c r="X33" s="55">
        <v>9209</v>
      </c>
      <c r="Y33" s="55">
        <v>9463</v>
      </c>
      <c r="Z33" s="55">
        <v>9748</v>
      </c>
      <c r="AA33" s="55">
        <v>9897</v>
      </c>
      <c r="AB33" s="55">
        <v>10048</v>
      </c>
    </row>
    <row r="34" spans="2:28" ht="15.75" x14ac:dyDescent="0.3">
      <c r="B34" s="7" t="s">
        <v>147</v>
      </c>
      <c r="C34" s="7" t="s">
        <v>155</v>
      </c>
      <c r="D34" s="55">
        <v>2206</v>
      </c>
      <c r="E34" s="55">
        <v>2241</v>
      </c>
      <c r="F34" s="55">
        <v>2916</v>
      </c>
      <c r="G34" s="55">
        <v>3017</v>
      </c>
      <c r="H34" s="55">
        <v>4946</v>
      </c>
      <c r="I34" s="55">
        <v>7479</v>
      </c>
      <c r="J34" s="55">
        <v>8059</v>
      </c>
      <c r="K34" s="55">
        <v>8654</v>
      </c>
      <c r="L34" s="55">
        <v>9479</v>
      </c>
      <c r="M34" s="55">
        <v>12158</v>
      </c>
      <c r="N34" s="55">
        <v>12978</v>
      </c>
      <c r="O34" s="55">
        <v>13416</v>
      </c>
      <c r="P34" s="55">
        <v>14011</v>
      </c>
      <c r="Q34" s="55">
        <v>15217</v>
      </c>
      <c r="R34" s="55">
        <v>17037</v>
      </c>
      <c r="S34" s="55">
        <v>17951</v>
      </c>
      <c r="T34" s="55">
        <v>21038</v>
      </c>
      <c r="U34" s="55">
        <v>21365</v>
      </c>
      <c r="V34" s="55">
        <v>22229</v>
      </c>
      <c r="W34" s="55">
        <v>22704</v>
      </c>
      <c r="X34" s="55">
        <v>25154</v>
      </c>
      <c r="Y34" s="55">
        <v>25556</v>
      </c>
      <c r="Z34" s="55">
        <v>25959</v>
      </c>
      <c r="AA34" s="55">
        <v>26308</v>
      </c>
      <c r="AB34" s="55">
        <v>26646</v>
      </c>
    </row>
    <row r="35" spans="2:28" ht="15.75" x14ac:dyDescent="0.3">
      <c r="B35" s="7" t="s">
        <v>147</v>
      </c>
      <c r="C35" s="7" t="s">
        <v>156</v>
      </c>
      <c r="D35" s="55">
        <v>11977</v>
      </c>
      <c r="E35" s="55">
        <v>12183</v>
      </c>
      <c r="F35" s="55">
        <v>14793</v>
      </c>
      <c r="G35" s="55">
        <v>17089</v>
      </c>
      <c r="H35" s="55">
        <v>18984</v>
      </c>
      <c r="I35" s="55">
        <v>22044</v>
      </c>
      <c r="J35" s="55">
        <v>23965</v>
      </c>
      <c r="K35" s="55">
        <v>30694</v>
      </c>
      <c r="L35" s="55">
        <v>36775</v>
      </c>
      <c r="M35" s="55">
        <v>39586</v>
      </c>
      <c r="N35" s="55">
        <v>44124</v>
      </c>
      <c r="O35" s="55">
        <v>44813</v>
      </c>
      <c r="P35" s="55">
        <v>54331</v>
      </c>
      <c r="Q35" s="55">
        <v>59147</v>
      </c>
      <c r="R35" s="55">
        <v>62259</v>
      </c>
      <c r="S35" s="55">
        <v>63428</v>
      </c>
      <c r="T35" s="55">
        <v>67075</v>
      </c>
      <c r="U35" s="55">
        <v>68240</v>
      </c>
      <c r="V35" s="55">
        <v>71873</v>
      </c>
      <c r="W35" s="55">
        <v>75284</v>
      </c>
      <c r="X35" s="55">
        <v>81819</v>
      </c>
      <c r="Y35" s="55">
        <v>83127</v>
      </c>
      <c r="Z35" s="55">
        <v>86447</v>
      </c>
      <c r="AA35" s="55">
        <v>87622</v>
      </c>
      <c r="AB35" s="55">
        <v>88741</v>
      </c>
    </row>
    <row r="36" spans="2:28" ht="15.75" x14ac:dyDescent="0.3">
      <c r="B36" s="7" t="s">
        <v>147</v>
      </c>
      <c r="C36" s="7" t="s">
        <v>157</v>
      </c>
      <c r="D36" s="55">
        <v>2812</v>
      </c>
      <c r="E36" s="55">
        <v>3886</v>
      </c>
      <c r="F36" s="55">
        <v>5909</v>
      </c>
      <c r="G36" s="55">
        <v>6155</v>
      </c>
      <c r="H36" s="55">
        <v>7227</v>
      </c>
      <c r="I36" s="55">
        <v>9795</v>
      </c>
      <c r="J36" s="55">
        <v>10362</v>
      </c>
      <c r="K36" s="55">
        <v>15582</v>
      </c>
      <c r="L36" s="55">
        <v>19536</v>
      </c>
      <c r="M36" s="55">
        <v>20530</v>
      </c>
      <c r="N36" s="55">
        <v>21252</v>
      </c>
      <c r="O36" s="55">
        <v>23249</v>
      </c>
      <c r="P36" s="55">
        <v>24001</v>
      </c>
      <c r="Q36" s="55">
        <v>25270</v>
      </c>
      <c r="R36" s="55">
        <v>27161</v>
      </c>
      <c r="S36" s="55">
        <v>29417</v>
      </c>
      <c r="T36" s="55">
        <v>31425</v>
      </c>
      <c r="U36" s="55">
        <v>33273</v>
      </c>
      <c r="V36" s="55">
        <v>35650</v>
      </c>
      <c r="W36" s="55">
        <v>36246</v>
      </c>
      <c r="X36" s="55">
        <v>41296</v>
      </c>
      <c r="Y36" s="55">
        <v>43901</v>
      </c>
      <c r="Z36" s="55">
        <v>44623</v>
      </c>
      <c r="AA36" s="55">
        <v>45397</v>
      </c>
      <c r="AB36" s="55">
        <v>45973</v>
      </c>
    </row>
    <row r="37" spans="2:28" ht="15.75" x14ac:dyDescent="0.3">
      <c r="B37" s="7" t="s">
        <v>147</v>
      </c>
      <c r="C37" s="7" t="s">
        <v>158</v>
      </c>
      <c r="D37" s="55">
        <v>445</v>
      </c>
      <c r="E37" s="55">
        <v>452</v>
      </c>
      <c r="F37" s="55">
        <v>547</v>
      </c>
      <c r="G37" s="55">
        <v>573</v>
      </c>
      <c r="H37" s="55">
        <v>848</v>
      </c>
      <c r="I37" s="55">
        <v>1220</v>
      </c>
      <c r="J37" s="55">
        <v>1387</v>
      </c>
      <c r="K37" s="55">
        <v>1499</v>
      </c>
      <c r="L37" s="55">
        <v>1625</v>
      </c>
      <c r="M37" s="55">
        <v>2030</v>
      </c>
      <c r="N37" s="55">
        <v>2369</v>
      </c>
      <c r="O37" s="55">
        <v>2433</v>
      </c>
      <c r="P37" s="55">
        <v>2532</v>
      </c>
      <c r="Q37" s="55">
        <v>2792</v>
      </c>
      <c r="R37" s="55">
        <v>3029</v>
      </c>
      <c r="S37" s="55">
        <v>3164</v>
      </c>
      <c r="T37" s="55">
        <v>3566</v>
      </c>
      <c r="U37" s="55">
        <v>3621</v>
      </c>
      <c r="V37" s="55">
        <v>3841</v>
      </c>
      <c r="W37" s="55">
        <v>3916</v>
      </c>
      <c r="X37" s="55">
        <v>4561</v>
      </c>
      <c r="Y37" s="55">
        <v>4633</v>
      </c>
      <c r="Z37" s="55">
        <v>4706</v>
      </c>
      <c r="AA37" s="55">
        <v>4770</v>
      </c>
      <c r="AB37" s="55">
        <v>4830</v>
      </c>
    </row>
    <row r="38" spans="2:28" ht="15.75" x14ac:dyDescent="0.3">
      <c r="B38" s="7" t="s">
        <v>147</v>
      </c>
      <c r="C38" s="7" t="s">
        <v>159</v>
      </c>
      <c r="D38" s="55">
        <v>9716</v>
      </c>
      <c r="E38" s="55">
        <v>13071</v>
      </c>
      <c r="F38" s="55">
        <v>18221</v>
      </c>
      <c r="G38" s="55">
        <v>19448</v>
      </c>
      <c r="H38" s="55">
        <v>22429</v>
      </c>
      <c r="I38" s="55">
        <v>29471</v>
      </c>
      <c r="J38" s="55">
        <v>31104</v>
      </c>
      <c r="K38" s="55">
        <v>42150</v>
      </c>
      <c r="L38" s="55">
        <v>54107</v>
      </c>
      <c r="M38" s="55">
        <v>56921</v>
      </c>
      <c r="N38" s="55">
        <v>58834</v>
      </c>
      <c r="O38" s="55">
        <v>64202</v>
      </c>
      <c r="P38" s="55">
        <v>66079</v>
      </c>
      <c r="Q38" s="55">
        <v>69875</v>
      </c>
      <c r="R38" s="55">
        <v>79430</v>
      </c>
      <c r="S38" s="55">
        <v>89020</v>
      </c>
      <c r="T38" s="55">
        <v>96042</v>
      </c>
      <c r="U38" s="55">
        <v>102130</v>
      </c>
      <c r="V38" s="55">
        <v>108373</v>
      </c>
      <c r="W38" s="55">
        <v>110120</v>
      </c>
      <c r="X38" s="55">
        <v>123940</v>
      </c>
      <c r="Y38" s="55">
        <v>131117</v>
      </c>
      <c r="Z38" s="55">
        <v>133176</v>
      </c>
      <c r="AA38" s="55">
        <v>135689</v>
      </c>
      <c r="AB38" s="55">
        <v>137412</v>
      </c>
    </row>
    <row r="39" spans="2:28" ht="15.75" x14ac:dyDescent="0.3">
      <c r="B39" s="7" t="s">
        <v>147</v>
      </c>
      <c r="C39" s="7" t="s">
        <v>160</v>
      </c>
      <c r="D39" s="55">
        <v>5446</v>
      </c>
      <c r="E39" s="55">
        <v>5558</v>
      </c>
      <c r="F39" s="55">
        <v>6770</v>
      </c>
      <c r="G39" s="55">
        <v>7812</v>
      </c>
      <c r="H39" s="55">
        <v>8017</v>
      </c>
      <c r="I39" s="55">
        <v>9762</v>
      </c>
      <c r="J39" s="55">
        <v>11094</v>
      </c>
      <c r="K39" s="55">
        <v>12692</v>
      </c>
      <c r="L39" s="55">
        <v>17206</v>
      </c>
      <c r="M39" s="55">
        <v>18188</v>
      </c>
      <c r="N39" s="55">
        <v>20483</v>
      </c>
      <c r="O39" s="55">
        <v>22457</v>
      </c>
      <c r="P39" s="55">
        <v>24125</v>
      </c>
      <c r="Q39" s="55">
        <v>25043</v>
      </c>
      <c r="R39" s="55">
        <v>28555</v>
      </c>
      <c r="S39" s="55">
        <v>29225</v>
      </c>
      <c r="T39" s="55">
        <v>31893</v>
      </c>
      <c r="U39" s="55">
        <v>33605</v>
      </c>
      <c r="V39" s="55">
        <v>36990</v>
      </c>
      <c r="W39" s="55">
        <v>37565</v>
      </c>
      <c r="X39" s="55">
        <v>40427</v>
      </c>
      <c r="Y39" s="55">
        <v>44707</v>
      </c>
      <c r="Z39" s="55">
        <v>45415</v>
      </c>
      <c r="AA39" s="55">
        <v>46040</v>
      </c>
      <c r="AB39" s="55">
        <v>46630</v>
      </c>
    </row>
    <row r="40" spans="2:28" ht="15.75" x14ac:dyDescent="0.3">
      <c r="B40" s="7" t="s">
        <v>147</v>
      </c>
      <c r="C40" s="7" t="s">
        <v>161</v>
      </c>
      <c r="D40" s="55">
        <v>13581</v>
      </c>
      <c r="E40" s="55">
        <v>14133</v>
      </c>
      <c r="F40" s="55">
        <v>15612</v>
      </c>
      <c r="G40" s="55">
        <v>18504</v>
      </c>
      <c r="H40" s="55">
        <v>18932</v>
      </c>
      <c r="I40" s="55">
        <v>25426</v>
      </c>
      <c r="J40" s="55">
        <v>37409</v>
      </c>
      <c r="K40" s="55">
        <v>45666</v>
      </c>
      <c r="L40" s="55">
        <v>53015</v>
      </c>
      <c r="M40" s="55">
        <v>64141</v>
      </c>
      <c r="N40" s="55">
        <v>67682</v>
      </c>
      <c r="O40" s="55">
        <v>69104</v>
      </c>
      <c r="P40" s="55">
        <v>71918</v>
      </c>
      <c r="Q40" s="55">
        <v>76806</v>
      </c>
      <c r="R40" s="55">
        <v>85505</v>
      </c>
      <c r="S40" s="55">
        <v>93434</v>
      </c>
      <c r="T40" s="55">
        <v>106939</v>
      </c>
      <c r="U40" s="55">
        <v>109342</v>
      </c>
      <c r="V40" s="55">
        <v>111857</v>
      </c>
      <c r="W40" s="55">
        <v>113800</v>
      </c>
      <c r="X40" s="55">
        <v>130679</v>
      </c>
      <c r="Y40" s="55">
        <v>137372</v>
      </c>
      <c r="Z40" s="55">
        <v>144570</v>
      </c>
      <c r="AA40" s="55">
        <v>147187</v>
      </c>
      <c r="AB40" s="55">
        <v>149869</v>
      </c>
    </row>
    <row r="41" spans="2:28" ht="15.75" x14ac:dyDescent="0.3">
      <c r="B41" s="7" t="s">
        <v>147</v>
      </c>
      <c r="C41" s="7" t="s">
        <v>162</v>
      </c>
      <c r="D41" s="55">
        <v>672</v>
      </c>
      <c r="E41" s="55">
        <v>684</v>
      </c>
      <c r="F41" s="55">
        <v>840</v>
      </c>
      <c r="G41" s="55">
        <v>879</v>
      </c>
      <c r="H41" s="55">
        <v>1391</v>
      </c>
      <c r="I41" s="55">
        <v>1928</v>
      </c>
      <c r="J41" s="55">
        <v>2136</v>
      </c>
      <c r="K41" s="55">
        <v>2288</v>
      </c>
      <c r="L41" s="55">
        <v>2489</v>
      </c>
      <c r="M41" s="55">
        <v>3024</v>
      </c>
      <c r="N41" s="55">
        <v>3420</v>
      </c>
      <c r="O41" s="55">
        <v>3522</v>
      </c>
      <c r="P41" s="55">
        <v>3686</v>
      </c>
      <c r="Q41" s="55">
        <v>4053</v>
      </c>
      <c r="R41" s="55">
        <v>4439</v>
      </c>
      <c r="S41" s="55">
        <v>4668</v>
      </c>
      <c r="T41" s="55">
        <v>5436</v>
      </c>
      <c r="U41" s="55">
        <v>5518</v>
      </c>
      <c r="V41" s="55">
        <v>5775</v>
      </c>
      <c r="W41" s="55">
        <v>5900</v>
      </c>
      <c r="X41" s="55">
        <v>6764</v>
      </c>
      <c r="Y41" s="55">
        <v>6879</v>
      </c>
      <c r="Z41" s="55">
        <v>6982</v>
      </c>
      <c r="AA41" s="55">
        <v>7077</v>
      </c>
      <c r="AB41" s="55">
        <v>7168</v>
      </c>
    </row>
    <row r="42" spans="2:28" ht="15.75" x14ac:dyDescent="0.3">
      <c r="B42" s="7" t="s">
        <v>147</v>
      </c>
      <c r="C42" s="7" t="s">
        <v>163</v>
      </c>
      <c r="D42" s="55">
        <v>39996</v>
      </c>
      <c r="E42" s="55">
        <v>41018</v>
      </c>
      <c r="F42" s="55">
        <v>44702</v>
      </c>
      <c r="G42" s="55">
        <v>52592</v>
      </c>
      <c r="H42" s="55">
        <v>55624</v>
      </c>
      <c r="I42" s="55">
        <v>70764</v>
      </c>
      <c r="J42" s="55">
        <v>101269</v>
      </c>
      <c r="K42" s="55">
        <v>123070</v>
      </c>
      <c r="L42" s="55">
        <v>142412</v>
      </c>
      <c r="M42" s="55">
        <v>170612</v>
      </c>
      <c r="N42" s="55">
        <v>180661</v>
      </c>
      <c r="O42" s="55">
        <v>183520</v>
      </c>
      <c r="P42" s="55">
        <v>200107</v>
      </c>
      <c r="Q42" s="55">
        <v>215701</v>
      </c>
      <c r="R42" s="55">
        <v>240612</v>
      </c>
      <c r="S42" s="55">
        <v>259352</v>
      </c>
      <c r="T42" s="55">
        <v>285380</v>
      </c>
      <c r="U42" s="55">
        <v>290754</v>
      </c>
      <c r="V42" s="55">
        <v>297742</v>
      </c>
      <c r="W42" s="55">
        <v>304798</v>
      </c>
      <c r="X42" s="55">
        <v>348428</v>
      </c>
      <c r="Y42" s="55">
        <v>357493</v>
      </c>
      <c r="Z42" s="55">
        <v>374332</v>
      </c>
      <c r="AA42" s="55">
        <v>380372</v>
      </c>
      <c r="AB42" s="55">
        <v>386082</v>
      </c>
    </row>
    <row r="43" spans="2:28" ht="15.75" x14ac:dyDescent="0.3">
      <c r="B43" s="7" t="s">
        <v>147</v>
      </c>
      <c r="C43" s="7" t="s">
        <v>164</v>
      </c>
      <c r="D43" s="55">
        <v>12877</v>
      </c>
      <c r="E43" s="55">
        <v>13128</v>
      </c>
      <c r="F43" s="55">
        <v>16000</v>
      </c>
      <c r="G43" s="55">
        <v>18580</v>
      </c>
      <c r="H43" s="55">
        <v>19059</v>
      </c>
      <c r="I43" s="55">
        <v>23095</v>
      </c>
      <c r="J43" s="55">
        <v>26194</v>
      </c>
      <c r="K43" s="55">
        <v>30088</v>
      </c>
      <c r="L43" s="55">
        <v>40744</v>
      </c>
      <c r="M43" s="55">
        <v>42910</v>
      </c>
      <c r="N43" s="55">
        <v>48188</v>
      </c>
      <c r="O43" s="55">
        <v>52510</v>
      </c>
      <c r="P43" s="55">
        <v>56351</v>
      </c>
      <c r="Q43" s="55">
        <v>58517</v>
      </c>
      <c r="R43" s="55">
        <v>66994</v>
      </c>
      <c r="S43" s="55">
        <v>68539</v>
      </c>
      <c r="T43" s="55">
        <v>74962</v>
      </c>
      <c r="U43" s="55">
        <v>78755</v>
      </c>
      <c r="V43" s="55">
        <v>86513</v>
      </c>
      <c r="W43" s="55">
        <v>87876</v>
      </c>
      <c r="X43" s="55">
        <v>94220</v>
      </c>
      <c r="Y43" s="55">
        <v>103701</v>
      </c>
      <c r="Z43" s="55">
        <v>105281</v>
      </c>
      <c r="AA43" s="55">
        <v>106741</v>
      </c>
      <c r="AB43" s="55">
        <v>108104</v>
      </c>
    </row>
    <row r="44" spans="2:28" ht="15.75" x14ac:dyDescent="0.3">
      <c r="B44" s="7" t="s">
        <v>147</v>
      </c>
      <c r="C44" s="7" t="s">
        <v>165</v>
      </c>
      <c r="D44" s="55">
        <v>43187</v>
      </c>
      <c r="E44" s="55">
        <v>44042</v>
      </c>
      <c r="F44" s="55">
        <v>56330</v>
      </c>
      <c r="G44" s="55">
        <v>64574</v>
      </c>
      <c r="H44" s="55">
        <v>69233</v>
      </c>
      <c r="I44" s="55">
        <v>82266</v>
      </c>
      <c r="J44" s="55">
        <v>93628</v>
      </c>
      <c r="K44" s="55">
        <v>114571</v>
      </c>
      <c r="L44" s="55">
        <v>146846</v>
      </c>
      <c r="M44" s="55">
        <v>157574</v>
      </c>
      <c r="N44" s="55">
        <v>179996</v>
      </c>
      <c r="O44" s="55">
        <v>190486</v>
      </c>
      <c r="P44" s="55">
        <v>211080</v>
      </c>
      <c r="Q44" s="55">
        <v>222568</v>
      </c>
      <c r="R44" s="55">
        <v>241297</v>
      </c>
      <c r="S44" s="55">
        <v>247727</v>
      </c>
      <c r="T44" s="55">
        <v>268355</v>
      </c>
      <c r="U44" s="55">
        <v>277372</v>
      </c>
      <c r="V44" s="55">
        <v>301720</v>
      </c>
      <c r="W44" s="55">
        <v>311539</v>
      </c>
      <c r="X44" s="55">
        <v>335852</v>
      </c>
      <c r="Y44" s="55">
        <v>362131</v>
      </c>
      <c r="Z44" s="55">
        <v>372129</v>
      </c>
      <c r="AA44" s="55">
        <v>377328</v>
      </c>
      <c r="AB44" s="55">
        <v>382133</v>
      </c>
    </row>
    <row r="45" spans="2:28" ht="15.75" x14ac:dyDescent="0.3">
      <c r="B45" s="7" t="s">
        <v>147</v>
      </c>
      <c r="C45" s="7" t="s">
        <v>166</v>
      </c>
      <c r="D45" s="55">
        <v>1821</v>
      </c>
      <c r="E45" s="55">
        <v>2577</v>
      </c>
      <c r="F45" s="55">
        <v>3593</v>
      </c>
      <c r="G45" s="55">
        <v>3813</v>
      </c>
      <c r="H45" s="55">
        <v>4512</v>
      </c>
      <c r="I45" s="55">
        <v>5877</v>
      </c>
      <c r="J45" s="55">
        <v>6192</v>
      </c>
      <c r="K45" s="55">
        <v>8556</v>
      </c>
      <c r="L45" s="55">
        <v>11002</v>
      </c>
      <c r="M45" s="55">
        <v>11587</v>
      </c>
      <c r="N45" s="55">
        <v>12030</v>
      </c>
      <c r="O45" s="55">
        <v>13257</v>
      </c>
      <c r="P45" s="55">
        <v>13709</v>
      </c>
      <c r="Q45" s="55">
        <v>14481</v>
      </c>
      <c r="R45" s="55">
        <v>15946</v>
      </c>
      <c r="S45" s="55">
        <v>17306</v>
      </c>
      <c r="T45" s="55">
        <v>18843</v>
      </c>
      <c r="U45" s="55">
        <v>19899</v>
      </c>
      <c r="V45" s="55">
        <v>21186</v>
      </c>
      <c r="W45" s="55">
        <v>21526</v>
      </c>
      <c r="X45" s="55">
        <v>24383</v>
      </c>
      <c r="Y45" s="55">
        <v>26071</v>
      </c>
      <c r="Z45" s="55">
        <v>26478</v>
      </c>
      <c r="AA45" s="55">
        <v>27072</v>
      </c>
      <c r="AB45" s="55">
        <v>27415</v>
      </c>
    </row>
    <row r="46" spans="2:28" ht="15.75" x14ac:dyDescent="0.3">
      <c r="B46" s="7" t="s">
        <v>147</v>
      </c>
      <c r="C46" s="7" t="s">
        <v>167</v>
      </c>
      <c r="D46" s="55">
        <v>545</v>
      </c>
      <c r="E46" s="55">
        <v>623</v>
      </c>
      <c r="F46" s="55">
        <v>638</v>
      </c>
      <c r="G46" s="55">
        <v>698</v>
      </c>
      <c r="H46" s="55">
        <v>725</v>
      </c>
      <c r="I46" s="55">
        <v>836</v>
      </c>
      <c r="J46" s="55">
        <v>989</v>
      </c>
      <c r="K46" s="55">
        <v>1085</v>
      </c>
      <c r="L46" s="55">
        <v>1173</v>
      </c>
      <c r="M46" s="55">
        <v>1279</v>
      </c>
      <c r="N46" s="55">
        <v>1408</v>
      </c>
      <c r="O46" s="55">
        <v>1467</v>
      </c>
      <c r="P46" s="55">
        <v>1506</v>
      </c>
      <c r="Q46" s="55">
        <v>1745</v>
      </c>
      <c r="R46" s="55">
        <v>1775</v>
      </c>
      <c r="S46" s="55">
        <v>1963</v>
      </c>
      <c r="T46" s="55">
        <v>2311</v>
      </c>
      <c r="U46" s="55">
        <v>2387</v>
      </c>
      <c r="V46" s="55">
        <v>2668</v>
      </c>
      <c r="W46" s="55">
        <v>2856</v>
      </c>
      <c r="X46" s="55">
        <v>4183</v>
      </c>
      <c r="Y46" s="55">
        <v>4385</v>
      </c>
      <c r="Z46" s="55">
        <v>4598</v>
      </c>
      <c r="AA46" s="55">
        <v>4659</v>
      </c>
      <c r="AB46" s="55">
        <v>4717</v>
      </c>
    </row>
    <row r="47" spans="2:28" ht="15.75" x14ac:dyDescent="0.3">
      <c r="B47" s="7" t="s">
        <v>147</v>
      </c>
      <c r="C47" s="7" t="s">
        <v>168</v>
      </c>
      <c r="D47" s="55">
        <v>17643</v>
      </c>
      <c r="E47" s="55">
        <v>18047</v>
      </c>
      <c r="F47" s="55">
        <v>19023</v>
      </c>
      <c r="G47" s="55">
        <v>21824</v>
      </c>
      <c r="H47" s="55">
        <v>22456</v>
      </c>
      <c r="I47" s="55">
        <v>28152</v>
      </c>
      <c r="J47" s="55">
        <v>42708</v>
      </c>
      <c r="K47" s="55">
        <v>49947</v>
      </c>
      <c r="L47" s="55">
        <v>55626</v>
      </c>
      <c r="M47" s="55">
        <v>69072</v>
      </c>
      <c r="N47" s="55">
        <v>71480</v>
      </c>
      <c r="O47" s="55">
        <v>72572</v>
      </c>
      <c r="P47" s="55">
        <v>78387</v>
      </c>
      <c r="Q47" s="55">
        <v>85472</v>
      </c>
      <c r="R47" s="55">
        <v>97891</v>
      </c>
      <c r="S47" s="55">
        <v>105960</v>
      </c>
      <c r="T47" s="55">
        <v>113913</v>
      </c>
      <c r="U47" s="55">
        <v>116023</v>
      </c>
      <c r="V47" s="55">
        <v>118273</v>
      </c>
      <c r="W47" s="55">
        <v>120295</v>
      </c>
      <c r="X47" s="55">
        <v>141309</v>
      </c>
      <c r="Y47" s="55">
        <v>144822</v>
      </c>
      <c r="Z47" s="55">
        <v>151129</v>
      </c>
      <c r="AA47" s="55">
        <v>153410</v>
      </c>
      <c r="AB47" s="55">
        <v>155569</v>
      </c>
    </row>
    <row r="48" spans="2:28" ht="15.75" x14ac:dyDescent="0.3">
      <c r="B48" s="7" t="s">
        <v>147</v>
      </c>
      <c r="C48" s="7" t="s">
        <v>169</v>
      </c>
      <c r="D48" s="55">
        <v>3824</v>
      </c>
      <c r="E48" s="55">
        <v>4239</v>
      </c>
      <c r="F48" s="55">
        <v>4444</v>
      </c>
      <c r="G48" s="55">
        <v>4787</v>
      </c>
      <c r="H48" s="55">
        <v>4947</v>
      </c>
      <c r="I48" s="55">
        <v>6197</v>
      </c>
      <c r="J48" s="55">
        <v>7249</v>
      </c>
      <c r="K48" s="55">
        <v>8035</v>
      </c>
      <c r="L48" s="55">
        <v>8819</v>
      </c>
      <c r="M48" s="55">
        <v>10190</v>
      </c>
      <c r="N48" s="55">
        <v>10802</v>
      </c>
      <c r="O48" s="55">
        <v>11207</v>
      </c>
      <c r="P48" s="55">
        <v>11461</v>
      </c>
      <c r="Q48" s="55">
        <v>13220</v>
      </c>
      <c r="R48" s="55">
        <v>13530</v>
      </c>
      <c r="S48" s="55">
        <v>15320</v>
      </c>
      <c r="T48" s="55">
        <v>18044</v>
      </c>
      <c r="U48" s="55">
        <v>18640</v>
      </c>
      <c r="V48" s="55">
        <v>20686</v>
      </c>
      <c r="W48" s="55">
        <v>22195</v>
      </c>
      <c r="X48" s="55">
        <v>31961</v>
      </c>
      <c r="Y48" s="55">
        <v>34132</v>
      </c>
      <c r="Z48" s="55">
        <v>36764</v>
      </c>
      <c r="AA48" s="55">
        <v>37262</v>
      </c>
      <c r="AB48" s="55">
        <v>37736</v>
      </c>
    </row>
    <row r="49" spans="2:28" ht="15.75" x14ac:dyDescent="0.3">
      <c r="B49" s="7" t="s">
        <v>147</v>
      </c>
      <c r="C49" s="7" t="s">
        <v>170</v>
      </c>
      <c r="D49" s="55">
        <v>785</v>
      </c>
      <c r="E49" s="55">
        <v>799</v>
      </c>
      <c r="F49" s="55">
        <v>991</v>
      </c>
      <c r="G49" s="55">
        <v>1041</v>
      </c>
      <c r="H49" s="55">
        <v>1622</v>
      </c>
      <c r="I49" s="55">
        <v>2329</v>
      </c>
      <c r="J49" s="55">
        <v>2537</v>
      </c>
      <c r="K49" s="55">
        <v>2717</v>
      </c>
      <c r="L49" s="55">
        <v>2955</v>
      </c>
      <c r="M49" s="55">
        <v>3740</v>
      </c>
      <c r="N49" s="55">
        <v>4182</v>
      </c>
      <c r="O49" s="55">
        <v>4325</v>
      </c>
      <c r="P49" s="55">
        <v>4499</v>
      </c>
      <c r="Q49" s="55">
        <v>4893</v>
      </c>
      <c r="R49" s="55">
        <v>5355</v>
      </c>
      <c r="S49" s="55">
        <v>5620</v>
      </c>
      <c r="T49" s="55">
        <v>6470</v>
      </c>
      <c r="U49" s="55">
        <v>6573</v>
      </c>
      <c r="V49" s="55">
        <v>6862</v>
      </c>
      <c r="W49" s="55">
        <v>7000</v>
      </c>
      <c r="X49" s="55">
        <v>7881</v>
      </c>
      <c r="Y49" s="55">
        <v>8015</v>
      </c>
      <c r="Z49" s="55">
        <v>8139</v>
      </c>
      <c r="AA49" s="55">
        <v>8250</v>
      </c>
      <c r="AB49" s="55">
        <v>8354</v>
      </c>
    </row>
    <row r="50" spans="2:28" ht="15.75" x14ac:dyDescent="0.3">
      <c r="B50" s="7" t="s">
        <v>147</v>
      </c>
      <c r="C50" s="7" t="s">
        <v>171</v>
      </c>
      <c r="D50" s="55">
        <v>2360</v>
      </c>
      <c r="E50" s="55">
        <v>2401</v>
      </c>
      <c r="F50" s="55">
        <v>2990</v>
      </c>
      <c r="G50" s="55">
        <v>3111</v>
      </c>
      <c r="H50" s="55">
        <v>5162</v>
      </c>
      <c r="I50" s="55">
        <v>7108</v>
      </c>
      <c r="J50" s="55">
        <v>7679</v>
      </c>
      <c r="K50" s="55">
        <v>8269</v>
      </c>
      <c r="L50" s="55">
        <v>9012</v>
      </c>
      <c r="M50" s="55">
        <v>10881</v>
      </c>
      <c r="N50" s="55">
        <v>11801</v>
      </c>
      <c r="O50" s="55">
        <v>12154</v>
      </c>
      <c r="P50" s="55">
        <v>12769</v>
      </c>
      <c r="Q50" s="55">
        <v>13728</v>
      </c>
      <c r="R50" s="55">
        <v>14953</v>
      </c>
      <c r="S50" s="55">
        <v>15766</v>
      </c>
      <c r="T50" s="55">
        <v>18281</v>
      </c>
      <c r="U50" s="55">
        <v>18563</v>
      </c>
      <c r="V50" s="55">
        <v>19339</v>
      </c>
      <c r="W50" s="55">
        <v>19820</v>
      </c>
      <c r="X50" s="55">
        <v>22389</v>
      </c>
      <c r="Y50" s="55">
        <v>22762</v>
      </c>
      <c r="Z50" s="55">
        <v>23125</v>
      </c>
      <c r="AA50" s="55">
        <v>23436</v>
      </c>
      <c r="AB50" s="55">
        <v>23733</v>
      </c>
    </row>
    <row r="51" spans="2:28" ht="15.75" x14ac:dyDescent="0.3">
      <c r="B51" s="7" t="s">
        <v>147</v>
      </c>
      <c r="C51" s="7" t="s">
        <v>172</v>
      </c>
      <c r="D51" s="55">
        <v>11765</v>
      </c>
      <c r="E51" s="55">
        <v>11990</v>
      </c>
      <c r="F51" s="55">
        <v>14579</v>
      </c>
      <c r="G51" s="55">
        <v>17203</v>
      </c>
      <c r="H51" s="55">
        <v>17639</v>
      </c>
      <c r="I51" s="55">
        <v>21433</v>
      </c>
      <c r="J51" s="55">
        <v>24458</v>
      </c>
      <c r="K51" s="55">
        <v>27837</v>
      </c>
      <c r="L51" s="55">
        <v>37245</v>
      </c>
      <c r="M51" s="55">
        <v>39248</v>
      </c>
      <c r="N51" s="55">
        <v>44159</v>
      </c>
      <c r="O51" s="55">
        <v>47992</v>
      </c>
      <c r="P51" s="55">
        <v>51842</v>
      </c>
      <c r="Q51" s="55">
        <v>53905</v>
      </c>
      <c r="R51" s="55">
        <v>61602</v>
      </c>
      <c r="S51" s="55">
        <v>63019</v>
      </c>
      <c r="T51" s="55">
        <v>68795</v>
      </c>
      <c r="U51" s="55">
        <v>72281</v>
      </c>
      <c r="V51" s="55">
        <v>79457</v>
      </c>
      <c r="W51" s="55">
        <v>80703</v>
      </c>
      <c r="X51" s="55">
        <v>86614</v>
      </c>
      <c r="Y51" s="55">
        <v>94811</v>
      </c>
      <c r="Z51" s="55">
        <v>96284</v>
      </c>
      <c r="AA51" s="55">
        <v>97601</v>
      </c>
      <c r="AB51" s="55">
        <v>98841</v>
      </c>
    </row>
    <row r="52" spans="2:28" ht="15.75" x14ac:dyDescent="0.3">
      <c r="B52" s="7" t="s">
        <v>147</v>
      </c>
      <c r="C52" s="7" t="s">
        <v>173</v>
      </c>
      <c r="D52" s="55">
        <v>1094</v>
      </c>
      <c r="E52" s="55">
        <v>1185</v>
      </c>
      <c r="F52" s="55">
        <v>1490</v>
      </c>
      <c r="G52" s="55">
        <v>1562</v>
      </c>
      <c r="H52" s="55">
        <v>2139</v>
      </c>
      <c r="I52" s="55">
        <v>2957</v>
      </c>
      <c r="J52" s="55">
        <v>3253</v>
      </c>
      <c r="K52" s="55">
        <v>3569</v>
      </c>
      <c r="L52" s="55">
        <v>3951</v>
      </c>
      <c r="M52" s="55">
        <v>4904</v>
      </c>
      <c r="N52" s="55">
        <v>5541</v>
      </c>
      <c r="O52" s="55">
        <v>5744</v>
      </c>
      <c r="P52" s="55">
        <v>5976</v>
      </c>
      <c r="Q52" s="55">
        <v>6638</v>
      </c>
      <c r="R52" s="55">
        <v>7227</v>
      </c>
      <c r="S52" s="55">
        <v>7578</v>
      </c>
      <c r="T52" s="55">
        <v>8516</v>
      </c>
      <c r="U52" s="55">
        <v>8681</v>
      </c>
      <c r="V52" s="55">
        <v>9156</v>
      </c>
      <c r="W52" s="55">
        <v>9342</v>
      </c>
      <c r="X52" s="55">
        <v>10686</v>
      </c>
      <c r="Y52" s="55">
        <v>10944</v>
      </c>
      <c r="Z52" s="55">
        <v>11109</v>
      </c>
      <c r="AA52" s="55">
        <v>11273</v>
      </c>
      <c r="AB52" s="55">
        <v>11419</v>
      </c>
    </row>
    <row r="53" spans="2:28" ht="15.75" x14ac:dyDescent="0.3">
      <c r="B53" s="7" t="s">
        <v>147</v>
      </c>
      <c r="C53" s="7" t="s">
        <v>174</v>
      </c>
      <c r="D53" s="55">
        <v>322</v>
      </c>
      <c r="E53" s="55">
        <v>350</v>
      </c>
      <c r="F53" s="55">
        <v>391</v>
      </c>
      <c r="G53" s="55">
        <v>436</v>
      </c>
      <c r="H53" s="55">
        <v>462</v>
      </c>
      <c r="I53" s="55">
        <v>579</v>
      </c>
      <c r="J53" s="55">
        <v>713</v>
      </c>
      <c r="K53" s="55">
        <v>837</v>
      </c>
      <c r="L53" s="55">
        <v>980</v>
      </c>
      <c r="M53" s="55">
        <v>1106</v>
      </c>
      <c r="N53" s="55">
        <v>1200</v>
      </c>
      <c r="O53" s="55">
        <v>1248</v>
      </c>
      <c r="P53" s="55">
        <v>1324</v>
      </c>
      <c r="Q53" s="55">
        <v>1462</v>
      </c>
      <c r="R53" s="55">
        <v>1562</v>
      </c>
      <c r="S53" s="55">
        <v>1689</v>
      </c>
      <c r="T53" s="55">
        <v>1901</v>
      </c>
      <c r="U53" s="55">
        <v>1960</v>
      </c>
      <c r="V53" s="55">
        <v>2134</v>
      </c>
      <c r="W53" s="55">
        <v>2232</v>
      </c>
      <c r="X53" s="55">
        <v>2838</v>
      </c>
      <c r="Y53" s="55">
        <v>2979</v>
      </c>
      <c r="Z53" s="55">
        <v>3131</v>
      </c>
      <c r="AA53" s="55">
        <v>3176</v>
      </c>
      <c r="AB53" s="55">
        <v>3217</v>
      </c>
    </row>
    <row r="54" spans="2:28" ht="15.75" x14ac:dyDescent="0.3">
      <c r="B54" s="7" t="s">
        <v>147</v>
      </c>
      <c r="C54" s="7" t="s">
        <v>175</v>
      </c>
      <c r="D54" s="55">
        <v>216</v>
      </c>
      <c r="E54" s="55">
        <v>235</v>
      </c>
      <c r="F54" s="55">
        <v>246</v>
      </c>
      <c r="G54" s="55">
        <v>317</v>
      </c>
      <c r="H54" s="55">
        <v>353</v>
      </c>
      <c r="I54" s="55">
        <v>412</v>
      </c>
      <c r="J54" s="55">
        <v>531</v>
      </c>
      <c r="K54" s="55">
        <v>625</v>
      </c>
      <c r="L54" s="55">
        <v>676</v>
      </c>
      <c r="M54" s="55">
        <v>790</v>
      </c>
      <c r="N54" s="55">
        <v>853</v>
      </c>
      <c r="O54" s="55">
        <v>926</v>
      </c>
      <c r="P54" s="55">
        <v>952</v>
      </c>
      <c r="Q54" s="55">
        <v>1041</v>
      </c>
      <c r="R54" s="55">
        <v>1072</v>
      </c>
      <c r="S54" s="55">
        <v>1185</v>
      </c>
      <c r="T54" s="55">
        <v>1419</v>
      </c>
      <c r="U54" s="55">
        <v>1515</v>
      </c>
      <c r="V54" s="55">
        <v>1856</v>
      </c>
      <c r="W54" s="55">
        <v>1978</v>
      </c>
      <c r="X54" s="55">
        <v>2579</v>
      </c>
      <c r="Y54" s="55">
        <v>2728</v>
      </c>
      <c r="Z54" s="55">
        <v>2911</v>
      </c>
      <c r="AA54" s="55">
        <v>2950</v>
      </c>
      <c r="AB54" s="55">
        <v>2987</v>
      </c>
    </row>
    <row r="55" spans="2:28" ht="15.75" x14ac:dyDescent="0.3">
      <c r="B55" s="7" t="s">
        <v>147</v>
      </c>
      <c r="C55" s="7" t="s">
        <v>176</v>
      </c>
      <c r="D55" s="55">
        <v>124</v>
      </c>
      <c r="E55" s="55">
        <v>178</v>
      </c>
      <c r="F55" s="55">
        <v>234</v>
      </c>
      <c r="G55" s="55">
        <v>253</v>
      </c>
      <c r="H55" s="55">
        <v>295</v>
      </c>
      <c r="I55" s="55">
        <v>372</v>
      </c>
      <c r="J55" s="55">
        <v>392</v>
      </c>
      <c r="K55" s="55">
        <v>490</v>
      </c>
      <c r="L55" s="55">
        <v>617</v>
      </c>
      <c r="M55" s="55">
        <v>661</v>
      </c>
      <c r="N55" s="55">
        <v>698</v>
      </c>
      <c r="O55" s="55">
        <v>760</v>
      </c>
      <c r="P55" s="55">
        <v>782</v>
      </c>
      <c r="Q55" s="55">
        <v>837</v>
      </c>
      <c r="R55" s="55">
        <v>938</v>
      </c>
      <c r="S55" s="55">
        <v>1016</v>
      </c>
      <c r="T55" s="55">
        <v>1137</v>
      </c>
      <c r="U55" s="55">
        <v>1188</v>
      </c>
      <c r="V55" s="55">
        <v>1258</v>
      </c>
      <c r="W55" s="55">
        <v>1281</v>
      </c>
      <c r="X55" s="55">
        <v>1451</v>
      </c>
      <c r="Y55" s="55">
        <v>1539</v>
      </c>
      <c r="Z55" s="55">
        <v>1562</v>
      </c>
      <c r="AA55" s="55">
        <v>1597</v>
      </c>
      <c r="AB55" s="55">
        <v>1617</v>
      </c>
    </row>
    <row r="56" spans="2:28" ht="15.75" x14ac:dyDescent="0.3">
      <c r="B56" s="7" t="s">
        <v>148</v>
      </c>
      <c r="C56" s="7" t="s">
        <v>153</v>
      </c>
      <c r="D56" s="55">
        <v>7129</v>
      </c>
      <c r="E56" s="55">
        <v>7698</v>
      </c>
      <c r="F56" s="55">
        <v>10119</v>
      </c>
      <c r="G56" s="55">
        <v>12850</v>
      </c>
      <c r="H56" s="55">
        <v>15585</v>
      </c>
      <c r="I56" s="55">
        <v>16856</v>
      </c>
      <c r="J56" s="55">
        <v>18154</v>
      </c>
      <c r="K56" s="55">
        <v>25851</v>
      </c>
      <c r="L56" s="55">
        <v>33221</v>
      </c>
      <c r="M56" s="55">
        <v>36012</v>
      </c>
      <c r="N56" s="55">
        <v>37789</v>
      </c>
      <c r="O56" s="55">
        <v>39118</v>
      </c>
      <c r="P56" s="55">
        <v>50127</v>
      </c>
      <c r="Q56" s="55">
        <v>54655</v>
      </c>
      <c r="R56" s="55">
        <v>59124</v>
      </c>
      <c r="S56" s="55">
        <v>60996</v>
      </c>
      <c r="T56" s="55">
        <v>65579</v>
      </c>
      <c r="U56" s="55">
        <v>67408</v>
      </c>
      <c r="V56" s="55">
        <v>72284</v>
      </c>
      <c r="W56" s="55">
        <v>77879</v>
      </c>
      <c r="X56" s="55">
        <v>97070</v>
      </c>
      <c r="Y56" s="55">
        <v>98815</v>
      </c>
      <c r="Z56" s="55">
        <v>103757</v>
      </c>
      <c r="AA56" s="55">
        <v>105700</v>
      </c>
      <c r="AB56" s="55">
        <v>107687</v>
      </c>
    </row>
    <row r="57" spans="2:28" ht="15.75" x14ac:dyDescent="0.3">
      <c r="B57" s="7" t="s">
        <v>148</v>
      </c>
      <c r="C57" s="7" t="s">
        <v>154</v>
      </c>
      <c r="D57" s="55">
        <v>748</v>
      </c>
      <c r="E57" s="55">
        <v>798</v>
      </c>
      <c r="F57" s="55">
        <v>976</v>
      </c>
      <c r="G57" s="55">
        <v>1136</v>
      </c>
      <c r="H57" s="55">
        <v>1511</v>
      </c>
      <c r="I57" s="55">
        <v>1892</v>
      </c>
      <c r="J57" s="55">
        <v>2379</v>
      </c>
      <c r="K57" s="55">
        <v>2771</v>
      </c>
      <c r="L57" s="55">
        <v>3099</v>
      </c>
      <c r="M57" s="55">
        <v>3824</v>
      </c>
      <c r="N57" s="55">
        <v>4202</v>
      </c>
      <c r="O57" s="55">
        <v>4366</v>
      </c>
      <c r="P57" s="55">
        <v>4682</v>
      </c>
      <c r="Q57" s="55">
        <v>5201</v>
      </c>
      <c r="R57" s="55">
        <v>5613</v>
      </c>
      <c r="S57" s="55">
        <v>6413</v>
      </c>
      <c r="T57" s="55">
        <v>7559</v>
      </c>
      <c r="U57" s="55">
        <v>7773</v>
      </c>
      <c r="V57" s="55">
        <v>8219</v>
      </c>
      <c r="W57" s="55">
        <v>8605</v>
      </c>
      <c r="X57" s="55">
        <v>10135</v>
      </c>
      <c r="Y57" s="55">
        <v>10333</v>
      </c>
      <c r="Z57" s="55">
        <v>10652</v>
      </c>
      <c r="AA57" s="55">
        <v>10887</v>
      </c>
      <c r="AB57" s="55">
        <v>11042</v>
      </c>
    </row>
    <row r="58" spans="2:28" ht="15.75" x14ac:dyDescent="0.3">
      <c r="B58" s="7" t="s">
        <v>148</v>
      </c>
      <c r="C58" s="7" t="s">
        <v>155</v>
      </c>
      <c r="D58" s="55">
        <v>1735</v>
      </c>
      <c r="E58" s="55">
        <v>1808</v>
      </c>
      <c r="F58" s="55">
        <v>2537</v>
      </c>
      <c r="G58" s="55">
        <v>2653</v>
      </c>
      <c r="H58" s="55">
        <v>4706</v>
      </c>
      <c r="I58" s="55">
        <v>7455</v>
      </c>
      <c r="J58" s="55">
        <v>8105</v>
      </c>
      <c r="K58" s="55">
        <v>9047</v>
      </c>
      <c r="L58" s="55">
        <v>10166</v>
      </c>
      <c r="M58" s="55">
        <v>13723</v>
      </c>
      <c r="N58" s="55">
        <v>14860</v>
      </c>
      <c r="O58" s="55">
        <v>15480</v>
      </c>
      <c r="P58" s="55">
        <v>16478</v>
      </c>
      <c r="Q58" s="55">
        <v>17928</v>
      </c>
      <c r="R58" s="55">
        <v>20352</v>
      </c>
      <c r="S58" s="55">
        <v>21516</v>
      </c>
      <c r="T58" s="55">
        <v>25403</v>
      </c>
      <c r="U58" s="55">
        <v>26593</v>
      </c>
      <c r="V58" s="55">
        <v>28011</v>
      </c>
      <c r="W58" s="55">
        <v>28973</v>
      </c>
      <c r="X58" s="55">
        <v>33596</v>
      </c>
      <c r="Y58" s="55">
        <v>34430</v>
      </c>
      <c r="Z58" s="55">
        <v>35348</v>
      </c>
      <c r="AA58" s="55">
        <v>36010</v>
      </c>
      <c r="AB58" s="55">
        <v>36643</v>
      </c>
    </row>
    <row r="59" spans="2:28" ht="15.75" x14ac:dyDescent="0.3">
      <c r="B59" s="7" t="s">
        <v>148</v>
      </c>
      <c r="C59" s="7" t="s">
        <v>156</v>
      </c>
      <c r="D59" s="55">
        <v>6127</v>
      </c>
      <c r="E59" s="55">
        <v>6273</v>
      </c>
      <c r="F59" s="55">
        <v>8190</v>
      </c>
      <c r="G59" s="55">
        <v>10398</v>
      </c>
      <c r="H59" s="55">
        <v>12234</v>
      </c>
      <c r="I59" s="55">
        <v>12800</v>
      </c>
      <c r="J59" s="55">
        <v>13755</v>
      </c>
      <c r="K59" s="55">
        <v>20618</v>
      </c>
      <c r="L59" s="55">
        <v>25719</v>
      </c>
      <c r="M59" s="55">
        <v>27689</v>
      </c>
      <c r="N59" s="55">
        <v>28340</v>
      </c>
      <c r="O59" s="55">
        <v>28936</v>
      </c>
      <c r="P59" s="55">
        <v>37170</v>
      </c>
      <c r="Q59" s="55">
        <v>41025</v>
      </c>
      <c r="R59" s="55">
        <v>43732</v>
      </c>
      <c r="S59" s="55">
        <v>44837</v>
      </c>
      <c r="T59" s="55">
        <v>48149</v>
      </c>
      <c r="U59" s="55">
        <v>49287</v>
      </c>
      <c r="V59" s="55">
        <v>52459</v>
      </c>
      <c r="W59" s="55">
        <v>57318</v>
      </c>
      <c r="X59" s="55">
        <v>72598</v>
      </c>
      <c r="Y59" s="55">
        <v>73531</v>
      </c>
      <c r="Z59" s="55">
        <v>77682</v>
      </c>
      <c r="AA59" s="55">
        <v>78818</v>
      </c>
      <c r="AB59" s="55">
        <v>80082</v>
      </c>
    </row>
    <row r="60" spans="2:28" ht="15.75" x14ac:dyDescent="0.3">
      <c r="B60" s="7" t="s">
        <v>148</v>
      </c>
      <c r="C60" s="7" t="s">
        <v>157</v>
      </c>
      <c r="D60" s="55">
        <v>2804</v>
      </c>
      <c r="E60" s="55">
        <v>4002</v>
      </c>
      <c r="F60" s="55">
        <v>4314</v>
      </c>
      <c r="G60" s="55">
        <v>4507</v>
      </c>
      <c r="H60" s="55">
        <v>5609</v>
      </c>
      <c r="I60" s="55">
        <v>6045</v>
      </c>
      <c r="J60" s="55">
        <v>6455</v>
      </c>
      <c r="K60" s="55">
        <v>11798</v>
      </c>
      <c r="L60" s="55">
        <v>15888</v>
      </c>
      <c r="M60" s="55">
        <v>16956</v>
      </c>
      <c r="N60" s="55">
        <v>18224</v>
      </c>
      <c r="O60" s="55">
        <v>20476</v>
      </c>
      <c r="P60" s="55">
        <v>21220</v>
      </c>
      <c r="Q60" s="55">
        <v>22274</v>
      </c>
      <c r="R60" s="55">
        <v>24644</v>
      </c>
      <c r="S60" s="55">
        <v>28487</v>
      </c>
      <c r="T60" s="55">
        <v>30936</v>
      </c>
      <c r="U60" s="55">
        <v>33091</v>
      </c>
      <c r="V60" s="55">
        <v>35459</v>
      </c>
      <c r="W60" s="55">
        <v>36162</v>
      </c>
      <c r="X60" s="55">
        <v>41770</v>
      </c>
      <c r="Y60" s="55">
        <v>44467</v>
      </c>
      <c r="Z60" s="55">
        <v>48284</v>
      </c>
      <c r="AA60" s="55">
        <v>49219</v>
      </c>
      <c r="AB60" s="55">
        <v>49924</v>
      </c>
    </row>
    <row r="61" spans="2:28" ht="15.75" x14ac:dyDescent="0.3">
      <c r="B61" s="7" t="s">
        <v>148</v>
      </c>
      <c r="C61" s="7" t="s">
        <v>158</v>
      </c>
      <c r="D61" s="55">
        <v>359</v>
      </c>
      <c r="E61" s="55">
        <v>371</v>
      </c>
      <c r="F61" s="55">
        <v>466</v>
      </c>
      <c r="G61" s="55">
        <v>491</v>
      </c>
      <c r="H61" s="55">
        <v>762</v>
      </c>
      <c r="I61" s="55">
        <v>1133</v>
      </c>
      <c r="J61" s="55">
        <v>1279</v>
      </c>
      <c r="K61" s="55">
        <v>1420</v>
      </c>
      <c r="L61" s="55">
        <v>1560</v>
      </c>
      <c r="M61" s="55">
        <v>2104</v>
      </c>
      <c r="N61" s="55">
        <v>2449</v>
      </c>
      <c r="O61" s="55">
        <v>2530</v>
      </c>
      <c r="P61" s="55">
        <v>2661</v>
      </c>
      <c r="Q61" s="55">
        <v>2910</v>
      </c>
      <c r="R61" s="55">
        <v>3179</v>
      </c>
      <c r="S61" s="55">
        <v>3348</v>
      </c>
      <c r="T61" s="55">
        <v>3868</v>
      </c>
      <c r="U61" s="55">
        <v>4036</v>
      </c>
      <c r="V61" s="55">
        <v>4308</v>
      </c>
      <c r="W61" s="55">
        <v>4426</v>
      </c>
      <c r="X61" s="55">
        <v>5344</v>
      </c>
      <c r="Y61" s="55">
        <v>5422</v>
      </c>
      <c r="Z61" s="55">
        <v>5544</v>
      </c>
      <c r="AA61" s="55">
        <v>5624</v>
      </c>
      <c r="AB61" s="55">
        <v>5711</v>
      </c>
    </row>
    <row r="62" spans="2:28" ht="15.75" x14ac:dyDescent="0.3">
      <c r="B62" s="7" t="s">
        <v>148</v>
      </c>
      <c r="C62" s="7" t="s">
        <v>159</v>
      </c>
      <c r="D62" s="55">
        <v>10977</v>
      </c>
      <c r="E62" s="55">
        <v>14249</v>
      </c>
      <c r="F62" s="55">
        <v>16059</v>
      </c>
      <c r="G62" s="55">
        <v>16694</v>
      </c>
      <c r="H62" s="55">
        <v>19954</v>
      </c>
      <c r="I62" s="55">
        <v>21591</v>
      </c>
      <c r="J62" s="55">
        <v>22913</v>
      </c>
      <c r="K62" s="55">
        <v>34237</v>
      </c>
      <c r="L62" s="55">
        <v>46632</v>
      </c>
      <c r="M62" s="55">
        <v>49438</v>
      </c>
      <c r="N62" s="55">
        <v>52132</v>
      </c>
      <c r="O62" s="55">
        <v>57767</v>
      </c>
      <c r="P62" s="55">
        <v>59917</v>
      </c>
      <c r="Q62" s="55">
        <v>63799</v>
      </c>
      <c r="R62" s="55">
        <v>75145</v>
      </c>
      <c r="S62" s="55">
        <v>90101</v>
      </c>
      <c r="T62" s="55">
        <v>98495</v>
      </c>
      <c r="U62" s="55">
        <v>105532</v>
      </c>
      <c r="V62" s="55">
        <v>113195</v>
      </c>
      <c r="W62" s="55">
        <v>115747</v>
      </c>
      <c r="X62" s="55">
        <v>129764</v>
      </c>
      <c r="Y62" s="55">
        <v>139016</v>
      </c>
      <c r="Z62" s="55">
        <v>148083</v>
      </c>
      <c r="AA62" s="55">
        <v>152891</v>
      </c>
      <c r="AB62" s="55">
        <v>155702</v>
      </c>
    </row>
    <row r="63" spans="2:28" ht="15.75" x14ac:dyDescent="0.3">
      <c r="B63" s="7" t="s">
        <v>148</v>
      </c>
      <c r="C63" s="7" t="s">
        <v>160</v>
      </c>
      <c r="D63" s="55">
        <v>5402</v>
      </c>
      <c r="E63" s="55">
        <v>7799</v>
      </c>
      <c r="F63" s="55">
        <v>9156</v>
      </c>
      <c r="G63" s="55">
        <v>10284</v>
      </c>
      <c r="H63" s="55">
        <v>10669</v>
      </c>
      <c r="I63" s="55">
        <v>12605</v>
      </c>
      <c r="J63" s="55">
        <v>14187</v>
      </c>
      <c r="K63" s="55">
        <v>16063</v>
      </c>
      <c r="L63" s="55">
        <v>21071</v>
      </c>
      <c r="M63" s="55">
        <v>22322</v>
      </c>
      <c r="N63" s="55">
        <v>26914</v>
      </c>
      <c r="O63" s="55">
        <v>29331</v>
      </c>
      <c r="P63" s="55">
        <v>31385</v>
      </c>
      <c r="Q63" s="55">
        <v>34934</v>
      </c>
      <c r="R63" s="55">
        <v>41158</v>
      </c>
      <c r="S63" s="55">
        <v>42314</v>
      </c>
      <c r="T63" s="55">
        <v>45761</v>
      </c>
      <c r="U63" s="55">
        <v>48066</v>
      </c>
      <c r="V63" s="55">
        <v>52314</v>
      </c>
      <c r="W63" s="55">
        <v>53304</v>
      </c>
      <c r="X63" s="55">
        <v>56592</v>
      </c>
      <c r="Y63" s="55">
        <v>57754</v>
      </c>
      <c r="Z63" s="55">
        <v>59022</v>
      </c>
      <c r="AA63" s="55">
        <v>60303</v>
      </c>
      <c r="AB63" s="55">
        <v>61424</v>
      </c>
    </row>
    <row r="64" spans="2:28" ht="15.75" x14ac:dyDescent="0.3">
      <c r="B64" s="7" t="s">
        <v>148</v>
      </c>
      <c r="C64" s="7" t="s">
        <v>161</v>
      </c>
      <c r="D64" s="55">
        <v>8568</v>
      </c>
      <c r="E64" s="55">
        <v>11615</v>
      </c>
      <c r="F64" s="55">
        <v>12995</v>
      </c>
      <c r="G64" s="55">
        <v>16045</v>
      </c>
      <c r="H64" s="55">
        <v>17000</v>
      </c>
      <c r="I64" s="55">
        <v>20744</v>
      </c>
      <c r="J64" s="55">
        <v>32762</v>
      </c>
      <c r="K64" s="55">
        <v>40205</v>
      </c>
      <c r="L64" s="55">
        <v>48087</v>
      </c>
      <c r="M64" s="55">
        <v>59257</v>
      </c>
      <c r="N64" s="55">
        <v>62940</v>
      </c>
      <c r="O64" s="55">
        <v>64751</v>
      </c>
      <c r="P64" s="55">
        <v>67971</v>
      </c>
      <c r="Q64" s="55">
        <v>74577</v>
      </c>
      <c r="R64" s="55">
        <v>82409</v>
      </c>
      <c r="S64" s="55">
        <v>103039</v>
      </c>
      <c r="T64" s="55">
        <v>121620</v>
      </c>
      <c r="U64" s="55">
        <v>124795</v>
      </c>
      <c r="V64" s="55">
        <v>128565</v>
      </c>
      <c r="W64" s="55">
        <v>131089</v>
      </c>
      <c r="X64" s="55">
        <v>152346</v>
      </c>
      <c r="Y64" s="55">
        <v>155473</v>
      </c>
      <c r="Z64" s="55">
        <v>163886</v>
      </c>
      <c r="AA64" s="55">
        <v>167203</v>
      </c>
      <c r="AB64" s="55">
        <v>169952</v>
      </c>
    </row>
    <row r="65" spans="2:28" ht="15.75" x14ac:dyDescent="0.3">
      <c r="B65" s="7" t="s">
        <v>148</v>
      </c>
      <c r="C65" s="7" t="s">
        <v>162</v>
      </c>
      <c r="D65" s="55">
        <v>530</v>
      </c>
      <c r="E65" s="55">
        <v>543</v>
      </c>
      <c r="F65" s="55">
        <v>711</v>
      </c>
      <c r="G65" s="55">
        <v>740</v>
      </c>
      <c r="H65" s="55">
        <v>1280</v>
      </c>
      <c r="I65" s="55">
        <v>1843</v>
      </c>
      <c r="J65" s="55">
        <v>2030</v>
      </c>
      <c r="K65" s="55">
        <v>2246</v>
      </c>
      <c r="L65" s="55">
        <v>2487</v>
      </c>
      <c r="M65" s="55">
        <v>3241</v>
      </c>
      <c r="N65" s="55">
        <v>3659</v>
      </c>
      <c r="O65" s="55">
        <v>3799</v>
      </c>
      <c r="P65" s="55">
        <v>4036</v>
      </c>
      <c r="Q65" s="55">
        <v>4409</v>
      </c>
      <c r="R65" s="55">
        <v>4887</v>
      </c>
      <c r="S65" s="55">
        <v>5169</v>
      </c>
      <c r="T65" s="55">
        <v>6158</v>
      </c>
      <c r="U65" s="55">
        <v>6397</v>
      </c>
      <c r="V65" s="55">
        <v>6752</v>
      </c>
      <c r="W65" s="55">
        <v>6949</v>
      </c>
      <c r="X65" s="55">
        <v>8274</v>
      </c>
      <c r="Y65" s="55">
        <v>8434</v>
      </c>
      <c r="Z65" s="55">
        <v>8611</v>
      </c>
      <c r="AA65" s="55">
        <v>8734</v>
      </c>
      <c r="AB65" s="55">
        <v>8860</v>
      </c>
    </row>
    <row r="66" spans="2:28" ht="15.75" x14ac:dyDescent="0.3">
      <c r="B66" s="7" t="s">
        <v>148</v>
      </c>
      <c r="C66" s="7" t="s">
        <v>163</v>
      </c>
      <c r="D66" s="55">
        <v>22772</v>
      </c>
      <c r="E66" s="55">
        <v>25486</v>
      </c>
      <c r="F66" s="55">
        <v>28992</v>
      </c>
      <c r="G66" s="55">
        <v>37045</v>
      </c>
      <c r="H66" s="55">
        <v>40680</v>
      </c>
      <c r="I66" s="55">
        <v>48044</v>
      </c>
      <c r="J66" s="55">
        <v>77187</v>
      </c>
      <c r="K66" s="55">
        <v>97197</v>
      </c>
      <c r="L66" s="55">
        <v>116136</v>
      </c>
      <c r="M66" s="55">
        <v>143044</v>
      </c>
      <c r="N66" s="55">
        <v>148407</v>
      </c>
      <c r="O66" s="55">
        <v>152298</v>
      </c>
      <c r="P66" s="55">
        <v>169107</v>
      </c>
      <c r="Q66" s="55">
        <v>185659</v>
      </c>
      <c r="R66" s="55">
        <v>204985</v>
      </c>
      <c r="S66" s="55">
        <v>254711</v>
      </c>
      <c r="T66" s="55">
        <v>290608</v>
      </c>
      <c r="U66" s="55">
        <v>297588</v>
      </c>
      <c r="V66" s="55">
        <v>306552</v>
      </c>
      <c r="W66" s="55">
        <v>316594</v>
      </c>
      <c r="X66" s="55">
        <v>375380</v>
      </c>
      <c r="Y66" s="55">
        <v>382057</v>
      </c>
      <c r="Z66" s="55">
        <v>401804</v>
      </c>
      <c r="AA66" s="55">
        <v>409423</v>
      </c>
      <c r="AB66" s="55">
        <v>416364</v>
      </c>
    </row>
    <row r="67" spans="2:28" ht="15.75" x14ac:dyDescent="0.3">
      <c r="B67" s="7" t="s">
        <v>148</v>
      </c>
      <c r="C67" s="7" t="s">
        <v>164</v>
      </c>
      <c r="D67" s="55">
        <v>12839</v>
      </c>
      <c r="E67" s="55">
        <v>18159</v>
      </c>
      <c r="F67" s="55">
        <v>21286</v>
      </c>
      <c r="G67" s="55">
        <v>24130</v>
      </c>
      <c r="H67" s="55">
        <v>24953</v>
      </c>
      <c r="I67" s="55">
        <v>29701</v>
      </c>
      <c r="J67" s="55">
        <v>33526</v>
      </c>
      <c r="K67" s="55">
        <v>38143</v>
      </c>
      <c r="L67" s="55">
        <v>50139</v>
      </c>
      <c r="M67" s="55">
        <v>52812</v>
      </c>
      <c r="N67" s="55">
        <v>63341</v>
      </c>
      <c r="O67" s="55">
        <v>68684</v>
      </c>
      <c r="P67" s="55">
        <v>73454</v>
      </c>
      <c r="Q67" s="55">
        <v>81793</v>
      </c>
      <c r="R67" s="55">
        <v>97231</v>
      </c>
      <c r="S67" s="55">
        <v>99915</v>
      </c>
      <c r="T67" s="55">
        <v>107879</v>
      </c>
      <c r="U67" s="55">
        <v>113078</v>
      </c>
      <c r="V67" s="55">
        <v>122730</v>
      </c>
      <c r="W67" s="55">
        <v>124975</v>
      </c>
      <c r="X67" s="55">
        <v>132512</v>
      </c>
      <c r="Y67" s="55">
        <v>134811</v>
      </c>
      <c r="Z67" s="55">
        <v>137704</v>
      </c>
      <c r="AA67" s="55">
        <v>140407</v>
      </c>
      <c r="AB67" s="55">
        <v>142912</v>
      </c>
    </row>
    <row r="68" spans="2:28" ht="15.75" x14ac:dyDescent="0.3">
      <c r="B68" s="7" t="s">
        <v>148</v>
      </c>
      <c r="C68" s="7" t="s">
        <v>165</v>
      </c>
      <c r="D68" s="55">
        <v>35553</v>
      </c>
      <c r="E68" s="55">
        <v>49074</v>
      </c>
      <c r="F68" s="55">
        <v>61436</v>
      </c>
      <c r="G68" s="55">
        <v>69803</v>
      </c>
      <c r="H68" s="55">
        <v>75159</v>
      </c>
      <c r="I68" s="55">
        <v>84651</v>
      </c>
      <c r="J68" s="55">
        <v>95049</v>
      </c>
      <c r="K68" s="55">
        <v>117579</v>
      </c>
      <c r="L68" s="55">
        <v>149636</v>
      </c>
      <c r="M68" s="55">
        <v>159755</v>
      </c>
      <c r="N68" s="55">
        <v>183420</v>
      </c>
      <c r="O68" s="55">
        <v>195158</v>
      </c>
      <c r="P68" s="55">
        <v>214905</v>
      </c>
      <c r="Q68" s="55">
        <v>237748</v>
      </c>
      <c r="R68" s="55">
        <v>264599</v>
      </c>
      <c r="S68" s="55">
        <v>272460</v>
      </c>
      <c r="T68" s="55">
        <v>294603</v>
      </c>
      <c r="U68" s="55">
        <v>305040</v>
      </c>
      <c r="V68" s="55">
        <v>330899</v>
      </c>
      <c r="W68" s="55">
        <v>343837</v>
      </c>
      <c r="X68" s="55">
        <v>381008</v>
      </c>
      <c r="Y68" s="55">
        <v>388136</v>
      </c>
      <c r="Z68" s="55">
        <v>400205</v>
      </c>
      <c r="AA68" s="55">
        <v>407716</v>
      </c>
      <c r="AB68" s="55">
        <v>414270</v>
      </c>
    </row>
    <row r="69" spans="2:28" ht="15.75" x14ac:dyDescent="0.3">
      <c r="B69" s="7" t="s">
        <v>148</v>
      </c>
      <c r="C69" s="7" t="s">
        <v>166</v>
      </c>
      <c r="D69" s="55">
        <v>2097</v>
      </c>
      <c r="E69" s="55">
        <v>2832</v>
      </c>
      <c r="F69" s="55">
        <v>3107</v>
      </c>
      <c r="G69" s="55">
        <v>3228</v>
      </c>
      <c r="H69" s="55">
        <v>3942</v>
      </c>
      <c r="I69" s="55">
        <v>4189</v>
      </c>
      <c r="J69" s="55">
        <v>4483</v>
      </c>
      <c r="K69" s="55">
        <v>6695</v>
      </c>
      <c r="L69" s="55">
        <v>8911</v>
      </c>
      <c r="M69" s="55">
        <v>9390</v>
      </c>
      <c r="N69" s="55">
        <v>9869</v>
      </c>
      <c r="O69" s="55">
        <v>11367</v>
      </c>
      <c r="P69" s="55">
        <v>11759</v>
      </c>
      <c r="Q69" s="55">
        <v>12325</v>
      </c>
      <c r="R69" s="55">
        <v>13902</v>
      </c>
      <c r="S69" s="55">
        <v>16148</v>
      </c>
      <c r="T69" s="55">
        <v>17693</v>
      </c>
      <c r="U69" s="55">
        <v>19011</v>
      </c>
      <c r="V69" s="55">
        <v>20258</v>
      </c>
      <c r="W69" s="55">
        <v>20560</v>
      </c>
      <c r="X69" s="55">
        <v>22994</v>
      </c>
      <c r="Y69" s="55">
        <v>24634</v>
      </c>
      <c r="Z69" s="55">
        <v>26267</v>
      </c>
      <c r="AA69" s="55">
        <v>26920</v>
      </c>
      <c r="AB69" s="55">
        <v>27247</v>
      </c>
    </row>
    <row r="70" spans="2:28" ht="15.75" x14ac:dyDescent="0.3">
      <c r="B70" s="7" t="s">
        <v>148</v>
      </c>
      <c r="C70" s="7" t="s">
        <v>167</v>
      </c>
      <c r="D70" s="55">
        <v>1163</v>
      </c>
      <c r="E70" s="55">
        <v>1215</v>
      </c>
      <c r="F70" s="55">
        <v>1324</v>
      </c>
      <c r="G70" s="55">
        <v>1397</v>
      </c>
      <c r="H70" s="55">
        <v>1449</v>
      </c>
      <c r="I70" s="55">
        <v>1526</v>
      </c>
      <c r="J70" s="55">
        <v>1727</v>
      </c>
      <c r="K70" s="55">
        <v>1883</v>
      </c>
      <c r="L70" s="55">
        <v>2026</v>
      </c>
      <c r="M70" s="55">
        <v>2202</v>
      </c>
      <c r="N70" s="55">
        <v>2362</v>
      </c>
      <c r="O70" s="55">
        <v>2607</v>
      </c>
      <c r="P70" s="55">
        <v>2690</v>
      </c>
      <c r="Q70" s="55">
        <v>2938</v>
      </c>
      <c r="R70" s="55">
        <v>2985</v>
      </c>
      <c r="S70" s="55">
        <v>3212</v>
      </c>
      <c r="T70" s="55">
        <v>3726</v>
      </c>
      <c r="U70" s="55">
        <v>3828</v>
      </c>
      <c r="V70" s="55">
        <v>4196</v>
      </c>
      <c r="W70" s="55">
        <v>4469</v>
      </c>
      <c r="X70" s="55">
        <v>5046</v>
      </c>
      <c r="Y70" s="55">
        <v>5322</v>
      </c>
      <c r="Z70" s="55">
        <v>5450</v>
      </c>
      <c r="AA70" s="55">
        <v>5521</v>
      </c>
      <c r="AB70" s="55">
        <v>5596</v>
      </c>
    </row>
    <row r="71" spans="2:28" ht="15.75" x14ac:dyDescent="0.3">
      <c r="B71" s="7" t="s">
        <v>148</v>
      </c>
      <c r="C71" s="7" t="s">
        <v>168</v>
      </c>
      <c r="D71" s="55">
        <v>9623</v>
      </c>
      <c r="E71" s="55">
        <v>10742</v>
      </c>
      <c r="F71" s="55">
        <v>11594</v>
      </c>
      <c r="G71" s="55">
        <v>14583</v>
      </c>
      <c r="H71" s="55">
        <v>15443</v>
      </c>
      <c r="I71" s="55">
        <v>19155</v>
      </c>
      <c r="J71" s="55">
        <v>34906</v>
      </c>
      <c r="K71" s="55">
        <v>41977</v>
      </c>
      <c r="L71" s="55">
        <v>48692</v>
      </c>
      <c r="M71" s="55">
        <v>63646</v>
      </c>
      <c r="N71" s="55">
        <v>65934</v>
      </c>
      <c r="O71" s="55">
        <v>67541</v>
      </c>
      <c r="P71" s="55">
        <v>74559</v>
      </c>
      <c r="Q71" s="55">
        <v>83231</v>
      </c>
      <c r="R71" s="55">
        <v>92960</v>
      </c>
      <c r="S71" s="55">
        <v>119981</v>
      </c>
      <c r="T71" s="55">
        <v>134427</v>
      </c>
      <c r="U71" s="55">
        <v>137746</v>
      </c>
      <c r="V71" s="55">
        <v>141410</v>
      </c>
      <c r="W71" s="55">
        <v>145021</v>
      </c>
      <c r="X71" s="55">
        <v>174275</v>
      </c>
      <c r="Y71" s="55">
        <v>177443</v>
      </c>
      <c r="Z71" s="55">
        <v>186593</v>
      </c>
      <c r="AA71" s="55">
        <v>190402</v>
      </c>
      <c r="AB71" s="55">
        <v>193802</v>
      </c>
    </row>
    <row r="72" spans="2:28" ht="15.75" x14ac:dyDescent="0.3">
      <c r="B72" s="7" t="s">
        <v>148</v>
      </c>
      <c r="C72" s="7" t="s">
        <v>169</v>
      </c>
      <c r="D72" s="55">
        <v>7561</v>
      </c>
      <c r="E72" s="55">
        <v>8167</v>
      </c>
      <c r="F72" s="55">
        <v>9464</v>
      </c>
      <c r="G72" s="55">
        <v>9924</v>
      </c>
      <c r="H72" s="55">
        <v>10163</v>
      </c>
      <c r="I72" s="55">
        <v>10749</v>
      </c>
      <c r="J72" s="55">
        <v>12199</v>
      </c>
      <c r="K72" s="55">
        <v>13497</v>
      </c>
      <c r="L72" s="55">
        <v>14751</v>
      </c>
      <c r="M72" s="55">
        <v>16762</v>
      </c>
      <c r="N72" s="55">
        <v>17691</v>
      </c>
      <c r="O72" s="55">
        <v>19715</v>
      </c>
      <c r="P72" s="55">
        <v>20416</v>
      </c>
      <c r="Q72" s="55">
        <v>22179</v>
      </c>
      <c r="R72" s="55">
        <v>22996</v>
      </c>
      <c r="S72" s="55">
        <v>25409</v>
      </c>
      <c r="T72" s="55">
        <v>29865</v>
      </c>
      <c r="U72" s="55">
        <v>30885</v>
      </c>
      <c r="V72" s="55">
        <v>33817</v>
      </c>
      <c r="W72" s="55">
        <v>35922</v>
      </c>
      <c r="X72" s="55">
        <v>41081</v>
      </c>
      <c r="Y72" s="55">
        <v>43696</v>
      </c>
      <c r="Z72" s="55">
        <v>45560</v>
      </c>
      <c r="AA72" s="55">
        <v>46397</v>
      </c>
      <c r="AB72" s="55">
        <v>47441</v>
      </c>
    </row>
    <row r="73" spans="2:28" ht="15.75" x14ac:dyDescent="0.3">
      <c r="B73" s="7" t="s">
        <v>148</v>
      </c>
      <c r="C73" s="7" t="s">
        <v>170</v>
      </c>
      <c r="D73" s="55">
        <v>553</v>
      </c>
      <c r="E73" s="55">
        <v>572</v>
      </c>
      <c r="F73" s="55">
        <v>764</v>
      </c>
      <c r="G73" s="55">
        <v>807</v>
      </c>
      <c r="H73" s="55">
        <v>1382</v>
      </c>
      <c r="I73" s="55">
        <v>2091</v>
      </c>
      <c r="J73" s="55">
        <v>2300</v>
      </c>
      <c r="K73" s="55">
        <v>2570</v>
      </c>
      <c r="L73" s="55">
        <v>2850</v>
      </c>
      <c r="M73" s="55">
        <v>3824</v>
      </c>
      <c r="N73" s="55">
        <v>4287</v>
      </c>
      <c r="O73" s="55">
        <v>4443</v>
      </c>
      <c r="P73" s="55">
        <v>4692</v>
      </c>
      <c r="Q73" s="55">
        <v>5160</v>
      </c>
      <c r="R73" s="55">
        <v>5744</v>
      </c>
      <c r="S73" s="55">
        <v>6102</v>
      </c>
      <c r="T73" s="55">
        <v>7099</v>
      </c>
      <c r="U73" s="55">
        <v>7565</v>
      </c>
      <c r="V73" s="55">
        <v>8005</v>
      </c>
      <c r="W73" s="55">
        <v>8235</v>
      </c>
      <c r="X73" s="55">
        <v>9756</v>
      </c>
      <c r="Y73" s="55">
        <v>9950</v>
      </c>
      <c r="Z73" s="55">
        <v>10159</v>
      </c>
      <c r="AA73" s="55">
        <v>10312</v>
      </c>
      <c r="AB73" s="55">
        <v>10467</v>
      </c>
    </row>
    <row r="74" spans="2:28" ht="15.75" x14ac:dyDescent="0.3">
      <c r="B74" s="7" t="s">
        <v>148</v>
      </c>
      <c r="C74" s="7" t="s">
        <v>171</v>
      </c>
      <c r="D74" s="55">
        <v>1512</v>
      </c>
      <c r="E74" s="55">
        <v>1564</v>
      </c>
      <c r="F74" s="55">
        <v>2141</v>
      </c>
      <c r="G74" s="55">
        <v>2282</v>
      </c>
      <c r="H74" s="55">
        <v>4406</v>
      </c>
      <c r="I74" s="55">
        <v>6462</v>
      </c>
      <c r="J74" s="55">
        <v>7027</v>
      </c>
      <c r="K74" s="55">
        <v>7802</v>
      </c>
      <c r="L74" s="55">
        <v>8832</v>
      </c>
      <c r="M74" s="55">
        <v>11244</v>
      </c>
      <c r="N74" s="55">
        <v>12230</v>
      </c>
      <c r="O74" s="55">
        <v>12664</v>
      </c>
      <c r="P74" s="55">
        <v>13469</v>
      </c>
      <c r="Q74" s="55">
        <v>14490</v>
      </c>
      <c r="R74" s="55">
        <v>16110</v>
      </c>
      <c r="S74" s="55">
        <v>17188</v>
      </c>
      <c r="T74" s="55">
        <v>20160</v>
      </c>
      <c r="U74" s="55">
        <v>21075</v>
      </c>
      <c r="V74" s="55">
        <v>22102</v>
      </c>
      <c r="W74" s="55">
        <v>22954</v>
      </c>
      <c r="X74" s="55">
        <v>27626</v>
      </c>
      <c r="Y74" s="55">
        <v>28557</v>
      </c>
      <c r="Z74" s="55">
        <v>29226</v>
      </c>
      <c r="AA74" s="55">
        <v>29972</v>
      </c>
      <c r="AB74" s="55">
        <v>30471</v>
      </c>
    </row>
    <row r="75" spans="2:28" ht="15.75" x14ac:dyDescent="0.3">
      <c r="B75" s="7" t="s">
        <v>148</v>
      </c>
      <c r="C75" s="7" t="s">
        <v>172</v>
      </c>
      <c r="D75" s="55">
        <v>11971</v>
      </c>
      <c r="E75" s="55">
        <v>16665</v>
      </c>
      <c r="F75" s="55">
        <v>19663</v>
      </c>
      <c r="G75" s="55">
        <v>22588</v>
      </c>
      <c r="H75" s="55">
        <v>23422</v>
      </c>
      <c r="I75" s="55">
        <v>27668</v>
      </c>
      <c r="J75" s="55">
        <v>31210</v>
      </c>
      <c r="K75" s="55">
        <v>35249</v>
      </c>
      <c r="L75" s="55">
        <v>45955</v>
      </c>
      <c r="M75" s="55">
        <v>48458</v>
      </c>
      <c r="N75" s="55">
        <v>58198</v>
      </c>
      <c r="O75" s="55">
        <v>62862</v>
      </c>
      <c r="P75" s="55">
        <v>67684</v>
      </c>
      <c r="Q75" s="55">
        <v>75403</v>
      </c>
      <c r="R75" s="55">
        <v>89724</v>
      </c>
      <c r="S75" s="55">
        <v>92293</v>
      </c>
      <c r="T75" s="55">
        <v>99812</v>
      </c>
      <c r="U75" s="55">
        <v>104720</v>
      </c>
      <c r="V75" s="55">
        <v>113786</v>
      </c>
      <c r="W75" s="55">
        <v>116335</v>
      </c>
      <c r="X75" s="55">
        <v>123496</v>
      </c>
      <c r="Y75" s="55">
        <v>125896</v>
      </c>
      <c r="Z75" s="55">
        <v>128670</v>
      </c>
      <c r="AA75" s="55">
        <v>131212</v>
      </c>
      <c r="AB75" s="55">
        <v>133650</v>
      </c>
    </row>
    <row r="76" spans="2:28" ht="15.75" x14ac:dyDescent="0.3">
      <c r="B76" s="7" t="s">
        <v>148</v>
      </c>
      <c r="C76" s="7" t="s">
        <v>173</v>
      </c>
      <c r="D76" s="55">
        <v>893</v>
      </c>
      <c r="E76" s="55">
        <v>969</v>
      </c>
      <c r="F76" s="55">
        <v>1254</v>
      </c>
      <c r="G76" s="55">
        <v>1320</v>
      </c>
      <c r="H76" s="55">
        <v>1942</v>
      </c>
      <c r="I76" s="55">
        <v>2750</v>
      </c>
      <c r="J76" s="55">
        <v>3045</v>
      </c>
      <c r="K76" s="55">
        <v>3441</v>
      </c>
      <c r="L76" s="55">
        <v>3889</v>
      </c>
      <c r="M76" s="55">
        <v>5211</v>
      </c>
      <c r="N76" s="55">
        <v>5913</v>
      </c>
      <c r="O76" s="55">
        <v>6149</v>
      </c>
      <c r="P76" s="55">
        <v>6484</v>
      </c>
      <c r="Q76" s="55">
        <v>7210</v>
      </c>
      <c r="R76" s="55">
        <v>7951</v>
      </c>
      <c r="S76" s="55">
        <v>8457</v>
      </c>
      <c r="T76" s="55">
        <v>9594</v>
      </c>
      <c r="U76" s="55">
        <v>9992</v>
      </c>
      <c r="V76" s="55">
        <v>10591</v>
      </c>
      <c r="W76" s="55">
        <v>10882</v>
      </c>
      <c r="X76" s="55">
        <v>12961</v>
      </c>
      <c r="Y76" s="55">
        <v>13288</v>
      </c>
      <c r="Z76" s="55">
        <v>13881</v>
      </c>
      <c r="AA76" s="55">
        <v>14112</v>
      </c>
      <c r="AB76" s="55">
        <v>14300</v>
      </c>
    </row>
    <row r="77" spans="2:28" ht="15.75" x14ac:dyDescent="0.3">
      <c r="B77" s="7" t="s">
        <v>148</v>
      </c>
      <c r="C77" s="7" t="s">
        <v>174</v>
      </c>
      <c r="D77" s="55">
        <v>492</v>
      </c>
      <c r="E77" s="55">
        <v>545</v>
      </c>
      <c r="F77" s="55">
        <v>624</v>
      </c>
      <c r="G77" s="55">
        <v>678</v>
      </c>
      <c r="H77" s="55">
        <v>709</v>
      </c>
      <c r="I77" s="55">
        <v>774</v>
      </c>
      <c r="J77" s="55">
        <v>913</v>
      </c>
      <c r="K77" s="55">
        <v>1057</v>
      </c>
      <c r="L77" s="55">
        <v>1210</v>
      </c>
      <c r="M77" s="55">
        <v>1353</v>
      </c>
      <c r="N77" s="55">
        <v>1457</v>
      </c>
      <c r="O77" s="55">
        <v>1575</v>
      </c>
      <c r="P77" s="55">
        <v>1663</v>
      </c>
      <c r="Q77" s="55">
        <v>1828</v>
      </c>
      <c r="R77" s="55">
        <v>1947</v>
      </c>
      <c r="S77" s="55">
        <v>2149</v>
      </c>
      <c r="T77" s="55">
        <v>2446</v>
      </c>
      <c r="U77" s="55">
        <v>2531</v>
      </c>
      <c r="V77" s="55">
        <v>2745</v>
      </c>
      <c r="W77" s="55">
        <v>2864</v>
      </c>
      <c r="X77" s="55">
        <v>3249</v>
      </c>
      <c r="Y77" s="55">
        <v>3375</v>
      </c>
      <c r="Z77" s="55">
        <v>3499</v>
      </c>
      <c r="AA77" s="55">
        <v>3552</v>
      </c>
      <c r="AB77" s="55">
        <v>3599</v>
      </c>
    </row>
    <row r="78" spans="2:28" ht="15.75" x14ac:dyDescent="0.3">
      <c r="B78" s="7" t="s">
        <v>148</v>
      </c>
      <c r="C78" s="7" t="s">
        <v>175</v>
      </c>
      <c r="D78" s="55">
        <v>423</v>
      </c>
      <c r="E78" s="55">
        <v>463</v>
      </c>
      <c r="F78" s="55">
        <v>528</v>
      </c>
      <c r="G78" s="55">
        <v>596</v>
      </c>
      <c r="H78" s="55">
        <v>607</v>
      </c>
      <c r="I78" s="55">
        <v>640</v>
      </c>
      <c r="J78" s="55">
        <v>777</v>
      </c>
      <c r="K78" s="55">
        <v>897</v>
      </c>
      <c r="L78" s="55">
        <v>958</v>
      </c>
      <c r="M78" s="55">
        <v>1096</v>
      </c>
      <c r="N78" s="55">
        <v>1163</v>
      </c>
      <c r="O78" s="55">
        <v>1308</v>
      </c>
      <c r="P78" s="55">
        <v>1343</v>
      </c>
      <c r="Q78" s="55">
        <v>1430</v>
      </c>
      <c r="R78" s="55">
        <v>1462</v>
      </c>
      <c r="S78" s="55">
        <v>1592</v>
      </c>
      <c r="T78" s="55">
        <v>1874</v>
      </c>
      <c r="U78" s="55">
        <v>1981</v>
      </c>
      <c r="V78" s="55">
        <v>2329</v>
      </c>
      <c r="W78" s="55">
        <v>2456</v>
      </c>
      <c r="X78" s="55">
        <v>2766</v>
      </c>
      <c r="Y78" s="55">
        <v>2900</v>
      </c>
      <c r="Z78" s="55">
        <v>3019</v>
      </c>
      <c r="AA78" s="55">
        <v>3065</v>
      </c>
      <c r="AB78" s="55">
        <v>3144</v>
      </c>
    </row>
    <row r="79" spans="2:28" ht="15.75" x14ac:dyDescent="0.3">
      <c r="B79" s="7" t="s">
        <v>148</v>
      </c>
      <c r="C79" s="7" t="s">
        <v>176</v>
      </c>
      <c r="D79" s="55">
        <v>135</v>
      </c>
      <c r="E79" s="55">
        <v>170</v>
      </c>
      <c r="F79" s="55">
        <v>190</v>
      </c>
      <c r="G79" s="55">
        <v>195</v>
      </c>
      <c r="H79" s="55">
        <v>232</v>
      </c>
      <c r="I79" s="55">
        <v>264</v>
      </c>
      <c r="J79" s="55">
        <v>275</v>
      </c>
      <c r="K79" s="55">
        <v>355</v>
      </c>
      <c r="L79" s="55">
        <v>458</v>
      </c>
      <c r="M79" s="55">
        <v>491</v>
      </c>
      <c r="N79" s="55">
        <v>529</v>
      </c>
      <c r="O79" s="55">
        <v>659</v>
      </c>
      <c r="P79" s="55">
        <v>672</v>
      </c>
      <c r="Q79" s="55">
        <v>713</v>
      </c>
      <c r="R79" s="55">
        <v>827</v>
      </c>
      <c r="S79" s="55">
        <v>957</v>
      </c>
      <c r="T79" s="55">
        <v>1076</v>
      </c>
      <c r="U79" s="55">
        <v>1168</v>
      </c>
      <c r="V79" s="55">
        <v>1226</v>
      </c>
      <c r="W79" s="55">
        <v>1252</v>
      </c>
      <c r="X79" s="55">
        <v>1415</v>
      </c>
      <c r="Y79" s="55">
        <v>1522</v>
      </c>
      <c r="Z79" s="55">
        <v>1587</v>
      </c>
      <c r="AA79" s="55">
        <v>1626</v>
      </c>
      <c r="AB79" s="55">
        <v>1642</v>
      </c>
    </row>
    <row r="81" spans="2:28" ht="18" x14ac:dyDescent="0.25">
      <c r="B81" s="12" t="s">
        <v>259</v>
      </c>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x14ac:dyDescent="0.25">
      <c r="B82" s="58" t="s">
        <v>144</v>
      </c>
    </row>
    <row r="83" spans="2:28" ht="15.75" x14ac:dyDescent="0.3">
      <c r="B83" s="30" t="s">
        <v>92</v>
      </c>
      <c r="C83" s="30" t="s">
        <v>230</v>
      </c>
      <c r="D83" s="13">
        <v>2026</v>
      </c>
      <c r="E83" s="13">
        <v>2027</v>
      </c>
      <c r="F83" s="13">
        <v>2028</v>
      </c>
      <c r="G83" s="13">
        <v>2029</v>
      </c>
      <c r="H83" s="13">
        <v>2030</v>
      </c>
      <c r="I83" s="13">
        <v>2031</v>
      </c>
      <c r="J83" s="13">
        <v>2032</v>
      </c>
      <c r="K83" s="13">
        <v>2033</v>
      </c>
      <c r="L83" s="13">
        <v>2034</v>
      </c>
      <c r="M83" s="13">
        <v>2035</v>
      </c>
      <c r="N83" s="13">
        <v>2036</v>
      </c>
      <c r="O83" s="13">
        <v>2037</v>
      </c>
      <c r="P83" s="13">
        <v>2038</v>
      </c>
      <c r="Q83" s="13">
        <v>2039</v>
      </c>
      <c r="R83" s="13">
        <v>2040</v>
      </c>
      <c r="S83" s="13">
        <v>2041</v>
      </c>
      <c r="T83" s="13">
        <v>2042</v>
      </c>
      <c r="U83" s="13">
        <v>2043</v>
      </c>
      <c r="V83" s="13">
        <v>2044</v>
      </c>
      <c r="W83" s="13">
        <v>2045</v>
      </c>
      <c r="X83" s="13">
        <v>2046</v>
      </c>
      <c r="Y83" s="13">
        <v>2047</v>
      </c>
      <c r="Z83" s="13">
        <v>2048</v>
      </c>
      <c r="AA83" s="13">
        <v>2049</v>
      </c>
      <c r="AB83" s="13">
        <v>2050</v>
      </c>
    </row>
    <row r="84" spans="2:28" ht="15.75" x14ac:dyDescent="0.3">
      <c r="B84" s="257" t="s">
        <v>260</v>
      </c>
      <c r="C84" s="7" t="s">
        <v>74</v>
      </c>
      <c r="D84" s="54">
        <v>902.97102722499994</v>
      </c>
      <c r="E84" s="54">
        <v>913.37290018500005</v>
      </c>
      <c r="F84" s="54">
        <v>953.32458929099994</v>
      </c>
      <c r="G84" s="54">
        <v>1029.407852238</v>
      </c>
      <c r="H84" s="54">
        <v>2186.1036225970001</v>
      </c>
      <c r="I84" s="54">
        <v>2480.332705759</v>
      </c>
      <c r="J84" s="54">
        <v>3366.1238615069997</v>
      </c>
      <c r="K84" s="54">
        <v>4763.3527894819999</v>
      </c>
      <c r="L84" s="54">
        <v>5749.3200980170004</v>
      </c>
      <c r="M84" s="54">
        <v>6460.96237647</v>
      </c>
      <c r="N84" s="54">
        <v>9819.2915464510006</v>
      </c>
      <c r="O84" s="54">
        <v>10024.303030236</v>
      </c>
      <c r="P84" s="54">
        <v>12477.211039248999</v>
      </c>
      <c r="Q84" s="54">
        <v>14068.353224097002</v>
      </c>
      <c r="R84" s="54">
        <v>15248.059379891998</v>
      </c>
      <c r="S84" s="54">
        <v>19219.050081212998</v>
      </c>
      <c r="T84" s="54">
        <v>20572.147743349</v>
      </c>
      <c r="U84" s="54">
        <v>22167.765481369999</v>
      </c>
      <c r="V84" s="54">
        <v>26464.084305865999</v>
      </c>
      <c r="W84" s="54">
        <v>34623.624236536001</v>
      </c>
      <c r="X84" s="54">
        <v>37610.957859688999</v>
      </c>
      <c r="Y84" s="54">
        <v>38701.433207784001</v>
      </c>
      <c r="Z84" s="54">
        <v>39696.197905991998</v>
      </c>
      <c r="AA84" s="54">
        <v>41076.686150592002</v>
      </c>
      <c r="AB84" s="54">
        <v>41284.960062821003</v>
      </c>
    </row>
    <row r="85" spans="2:28" ht="15.75" x14ac:dyDescent="0.3">
      <c r="B85" s="257" t="s">
        <v>261</v>
      </c>
      <c r="C85" s="7" t="s">
        <v>74</v>
      </c>
      <c r="D85" s="54">
        <v>1081.52095128</v>
      </c>
      <c r="E85" s="54">
        <v>1157.7233322540001</v>
      </c>
      <c r="F85" s="54">
        <v>1192.4881951899999</v>
      </c>
      <c r="G85" s="54">
        <v>2200.600990462</v>
      </c>
      <c r="H85" s="54">
        <v>3465.1901793540001</v>
      </c>
      <c r="I85" s="54">
        <v>5654.9332835090008</v>
      </c>
      <c r="J85" s="54">
        <v>9687.2653219200001</v>
      </c>
      <c r="K85" s="54">
        <v>11833.561944693</v>
      </c>
      <c r="L85" s="54">
        <v>14420.393086967</v>
      </c>
      <c r="M85" s="54">
        <v>15358.022855591</v>
      </c>
      <c r="N85" s="54">
        <v>15704.163597937</v>
      </c>
      <c r="O85" s="54">
        <v>15924.31193464</v>
      </c>
      <c r="P85" s="54">
        <v>18061.180464142999</v>
      </c>
      <c r="Q85" s="54">
        <v>21242.837339468002</v>
      </c>
      <c r="R85" s="54">
        <v>24918.568265467999</v>
      </c>
      <c r="S85" s="54">
        <v>35649.804538294004</v>
      </c>
      <c r="T85" s="54">
        <v>35896.692264486999</v>
      </c>
      <c r="U85" s="54">
        <v>37901.110857760003</v>
      </c>
      <c r="V85" s="54">
        <v>43914.350103937002</v>
      </c>
      <c r="W85" s="54">
        <v>50035.073673662002</v>
      </c>
      <c r="X85" s="54">
        <v>52029.804926124001</v>
      </c>
      <c r="Y85" s="54">
        <v>53384.934007161006</v>
      </c>
      <c r="Z85" s="54">
        <v>55189.857981932</v>
      </c>
      <c r="AA85" s="54">
        <v>56527.344694190004</v>
      </c>
      <c r="AB85" s="54">
        <v>58819.598422105999</v>
      </c>
    </row>
    <row r="86" spans="2:28" ht="15.75" x14ac:dyDescent="0.3">
      <c r="B86" s="257" t="s">
        <v>262</v>
      </c>
      <c r="C86" s="7" t="s">
        <v>74</v>
      </c>
      <c r="D86" s="54">
        <v>998.85807424200004</v>
      </c>
      <c r="E86" s="54">
        <v>1025.1957214460001</v>
      </c>
      <c r="F86" s="54">
        <v>1105.1958631329999</v>
      </c>
      <c r="G86" s="54">
        <v>1352.472179972</v>
      </c>
      <c r="H86" s="54">
        <v>2739.7866106370002</v>
      </c>
      <c r="I86" s="54">
        <v>3474.278531337</v>
      </c>
      <c r="J86" s="54">
        <v>4857.6554096350001</v>
      </c>
      <c r="K86" s="54">
        <v>7457.5087975120005</v>
      </c>
      <c r="L86" s="54">
        <v>7948.1110268809989</v>
      </c>
      <c r="M86" s="54">
        <v>9893.6805541869999</v>
      </c>
      <c r="N86" s="54">
        <v>13077.127538823999</v>
      </c>
      <c r="O86" s="54">
        <v>17603.179293849</v>
      </c>
      <c r="P86" s="54">
        <v>20399.717819485002</v>
      </c>
      <c r="Q86" s="54">
        <v>24383.666759072999</v>
      </c>
      <c r="R86" s="54">
        <v>29293.332326401</v>
      </c>
      <c r="S86" s="54">
        <v>42941.904982018998</v>
      </c>
      <c r="T86" s="54">
        <v>47976.874567932995</v>
      </c>
      <c r="U86" s="54">
        <v>49278.995360004003</v>
      </c>
      <c r="V86" s="54">
        <v>53002.640255638005</v>
      </c>
      <c r="W86" s="54">
        <v>63236.857731152006</v>
      </c>
      <c r="X86" s="54">
        <v>75738.529269373001</v>
      </c>
      <c r="Y86" s="54">
        <v>77281.903402438009</v>
      </c>
      <c r="Z86" s="54">
        <v>79622.059674435004</v>
      </c>
      <c r="AA86" s="54">
        <v>84902.993448096997</v>
      </c>
      <c r="AB86" s="54">
        <v>86682.847790565997</v>
      </c>
    </row>
    <row r="88" spans="2:28" ht="18" x14ac:dyDescent="0.25">
      <c r="B88" s="12" t="s">
        <v>263</v>
      </c>
      <c r="C88" s="1"/>
      <c r="D88" s="1"/>
      <c r="E88" s="1"/>
      <c r="F88" s="1"/>
      <c r="G88" s="1"/>
      <c r="H88" s="1"/>
      <c r="I88" s="1"/>
      <c r="J88" s="1"/>
      <c r="K88" s="1"/>
      <c r="L88" s="1"/>
      <c r="M88" s="1"/>
      <c r="N88" s="1"/>
      <c r="O88" s="1"/>
      <c r="P88" s="1"/>
      <c r="Q88" s="1"/>
      <c r="R88" s="1"/>
      <c r="S88" s="1"/>
      <c r="T88" s="1"/>
      <c r="U88" s="1"/>
      <c r="V88" s="1"/>
      <c r="W88" s="1"/>
      <c r="X88" s="1"/>
      <c r="Y88" s="1"/>
      <c r="Z88" s="1"/>
      <c r="AA88" s="1"/>
      <c r="AB88" s="1"/>
    </row>
    <row r="90" spans="2:28" ht="15.75" x14ac:dyDescent="0.3">
      <c r="B90" s="30" t="s">
        <v>92</v>
      </c>
      <c r="C90" s="30" t="s">
        <v>230</v>
      </c>
      <c r="D90" s="13">
        <v>2026</v>
      </c>
      <c r="E90" s="13">
        <v>2027</v>
      </c>
      <c r="F90" s="13">
        <v>2028</v>
      </c>
      <c r="G90" s="13">
        <v>2029</v>
      </c>
      <c r="H90" s="13">
        <v>2030</v>
      </c>
      <c r="I90" s="13">
        <v>2031</v>
      </c>
      <c r="J90" s="13">
        <v>2032</v>
      </c>
      <c r="K90" s="13">
        <v>2033</v>
      </c>
      <c r="L90" s="13">
        <v>2034</v>
      </c>
      <c r="M90" s="13">
        <v>2035</v>
      </c>
      <c r="N90" s="13">
        <v>2036</v>
      </c>
      <c r="O90" s="13">
        <v>2037</v>
      </c>
      <c r="P90" s="13">
        <v>2038</v>
      </c>
      <c r="Q90" s="13">
        <v>2039</v>
      </c>
      <c r="R90" s="13">
        <v>2040</v>
      </c>
      <c r="S90" s="13">
        <v>2041</v>
      </c>
      <c r="T90" s="13">
        <v>2042</v>
      </c>
      <c r="U90" s="13">
        <v>2043</v>
      </c>
      <c r="V90" s="13">
        <v>2044</v>
      </c>
      <c r="W90" s="13">
        <v>2045</v>
      </c>
      <c r="X90" s="13">
        <v>2046</v>
      </c>
      <c r="Y90" s="13">
        <v>2047</v>
      </c>
      <c r="Z90" s="13">
        <v>2048</v>
      </c>
      <c r="AA90" s="13">
        <v>2049</v>
      </c>
      <c r="AB90" s="13">
        <v>2050</v>
      </c>
    </row>
    <row r="91" spans="2:28" ht="15.75" x14ac:dyDescent="0.3">
      <c r="B91" s="7" t="s">
        <v>89</v>
      </c>
      <c r="C91" s="7" t="s">
        <v>74</v>
      </c>
      <c r="D91" s="7">
        <v>0</v>
      </c>
      <c r="E91" s="7">
        <v>0</v>
      </c>
      <c r="F91" s="7">
        <v>0</v>
      </c>
      <c r="G91" s="7">
        <v>0</v>
      </c>
      <c r="H91" s="7">
        <v>0</v>
      </c>
      <c r="I91" s="7">
        <v>0</v>
      </c>
      <c r="J91" s="7">
        <v>0</v>
      </c>
      <c r="K91" s="7">
        <v>0</v>
      </c>
      <c r="L91" s="7">
        <v>0</v>
      </c>
      <c r="M91" s="7">
        <v>0</v>
      </c>
      <c r="N91" s="7">
        <v>0</v>
      </c>
      <c r="O91" s="7">
        <v>0</v>
      </c>
      <c r="P91" s="7">
        <v>0</v>
      </c>
      <c r="Q91" s="7">
        <v>0</v>
      </c>
      <c r="R91" s="7">
        <v>0</v>
      </c>
      <c r="S91" s="7">
        <v>0</v>
      </c>
      <c r="T91" s="7">
        <v>0</v>
      </c>
      <c r="U91" s="7">
        <v>0</v>
      </c>
      <c r="V91" s="7">
        <v>0</v>
      </c>
      <c r="W91" s="7">
        <v>0</v>
      </c>
      <c r="X91" s="7">
        <v>0</v>
      </c>
      <c r="Y91" s="7">
        <v>0</v>
      </c>
      <c r="Z91" s="7">
        <v>0</v>
      </c>
      <c r="AA91" s="7">
        <v>0</v>
      </c>
      <c r="AB91" s="7">
        <v>0</v>
      </c>
    </row>
    <row r="92" spans="2:28" ht="15.75" x14ac:dyDescent="0.3">
      <c r="B92" s="7" t="s">
        <v>91</v>
      </c>
      <c r="C92" s="7" t="s">
        <v>74</v>
      </c>
      <c r="D92" s="7">
        <v>0</v>
      </c>
      <c r="E92" s="7">
        <v>0</v>
      </c>
      <c r="F92" s="7">
        <v>0</v>
      </c>
      <c r="G92" s="7">
        <v>0</v>
      </c>
      <c r="H92" s="7">
        <v>0</v>
      </c>
      <c r="I92" s="7">
        <v>0</v>
      </c>
      <c r="J92" s="7">
        <v>0</v>
      </c>
      <c r="K92" s="7">
        <v>0</v>
      </c>
      <c r="L92" s="7">
        <v>0</v>
      </c>
      <c r="M92" s="71">
        <v>3.9062500000000002E-4</v>
      </c>
      <c r="N92" s="66">
        <v>1.5625000000000001E-3</v>
      </c>
      <c r="O92" s="66">
        <v>3.5156250000000001E-3</v>
      </c>
      <c r="P92" s="66">
        <v>6.2500000000000003E-3</v>
      </c>
      <c r="Q92" s="66">
        <v>9.765625E-3</v>
      </c>
      <c r="R92" s="66">
        <v>1.40625E-2</v>
      </c>
      <c r="S92" s="66">
        <v>1.9140625000000001E-2</v>
      </c>
      <c r="T92" s="66">
        <v>2.5000000000000001E-2</v>
      </c>
      <c r="U92" s="66">
        <v>3.1640624999999999E-2</v>
      </c>
      <c r="V92" s="66">
        <v>3.90625E-2</v>
      </c>
      <c r="W92" s="66">
        <v>4.7265625000000006E-2</v>
      </c>
      <c r="X92" s="66">
        <v>5.6250000000000001E-2</v>
      </c>
      <c r="Y92" s="66">
        <v>6.6015625000000008E-2</v>
      </c>
      <c r="Z92" s="66">
        <v>7.6562500000000006E-2</v>
      </c>
      <c r="AA92" s="66">
        <v>8.7890625E-2</v>
      </c>
      <c r="AB92" s="48">
        <v>0.1</v>
      </c>
    </row>
    <row r="93" spans="2:28" ht="15.75" x14ac:dyDescent="0.3">
      <c r="B93" s="7" t="s">
        <v>111</v>
      </c>
      <c r="C93" s="7" t="s">
        <v>74</v>
      </c>
      <c r="D93" s="7">
        <v>0</v>
      </c>
      <c r="E93" s="7">
        <v>0</v>
      </c>
      <c r="F93" s="7">
        <v>0</v>
      </c>
      <c r="G93" s="7">
        <v>0</v>
      </c>
      <c r="H93" s="7">
        <v>0</v>
      </c>
      <c r="I93" s="7">
        <v>0</v>
      </c>
      <c r="J93" s="7">
        <v>0</v>
      </c>
      <c r="K93" s="7">
        <v>0</v>
      </c>
      <c r="L93" s="7">
        <v>0</v>
      </c>
      <c r="M93" s="7">
        <v>0</v>
      </c>
      <c r="N93" s="7">
        <v>0</v>
      </c>
      <c r="O93" s="7">
        <v>0</v>
      </c>
      <c r="P93" s="7">
        <v>0</v>
      </c>
      <c r="Q93" s="7">
        <v>0</v>
      </c>
      <c r="R93" s="71">
        <v>4.1322314049586781E-4</v>
      </c>
      <c r="S93" s="71">
        <v>1.6528925619834713E-3</v>
      </c>
      <c r="T93" s="71">
        <v>3.7190082644628095E-3</v>
      </c>
      <c r="U93" s="71">
        <v>6.611570247933885E-3</v>
      </c>
      <c r="V93" s="71">
        <v>1.0330578512396695E-2</v>
      </c>
      <c r="W93" s="71">
        <v>1.4876033057851238E-2</v>
      </c>
      <c r="X93" s="71">
        <v>2.024793388429752E-2</v>
      </c>
      <c r="Y93" s="71">
        <v>2.644628099173554E-2</v>
      </c>
      <c r="Z93" s="71">
        <v>3.3471074380165299E-2</v>
      </c>
      <c r="AA93" s="71">
        <v>4.1322314049586778E-2</v>
      </c>
      <c r="AB93" s="48">
        <v>0.05</v>
      </c>
    </row>
  </sheetData>
  <mergeCells count="2">
    <mergeCell ref="B2:E2"/>
    <mergeCell ref="B3:N3"/>
  </mergeCells>
  <hyperlinks>
    <hyperlink ref="B1" location="Summary!A1" display="Back to summary" xr:uid="{E45FEB77-4A25-43A3-A28D-D6C83BBD85B1}"/>
  </hyperlinks>
  <pageMargins left="0.75" right="0.75" top="1" bottom="1" header="0.5" footer="0.5"/>
  <headerFooter>
    <oddHeader>&amp;C&amp;"Aptos"&amp;10&amp;KFF0000 OFFICIAL&amp;1#_x000D_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C9D1-3F47-4262-AD84-EC7365FA490F}">
  <sheetPr>
    <tabColor theme="2"/>
  </sheetPr>
  <dimension ref="B1:AB81"/>
  <sheetViews>
    <sheetView topLeftCell="A2" zoomScale="80" zoomScaleNormal="80" workbookViewId="0">
      <selection activeCell="B7" sqref="B7:AB79"/>
    </sheetView>
  </sheetViews>
  <sheetFormatPr defaultColWidth="9.140625" defaultRowHeight="15" x14ac:dyDescent="0.25"/>
  <cols>
    <col min="1" max="1" width="3" style="6" customWidth="1"/>
    <col min="2" max="2" width="38.5703125" style="6" bestFit="1" customWidth="1"/>
    <col min="3" max="3" width="5.28515625" style="6" bestFit="1" customWidth="1"/>
    <col min="4" max="4" width="13.28515625" style="6" bestFit="1" customWidth="1"/>
    <col min="5" max="5" width="14.140625" style="6" customWidth="1"/>
    <col min="6" max="19" width="10.85546875" style="6" bestFit="1" customWidth="1"/>
    <col min="20" max="28" width="12.28515625" style="6" bestFit="1" customWidth="1"/>
    <col min="29" max="16384" width="9.140625" style="6"/>
  </cols>
  <sheetData>
    <row r="1" spans="2:28" ht="24.95" customHeight="1" x14ac:dyDescent="0.25">
      <c r="B1" s="46" t="s">
        <v>84</v>
      </c>
    </row>
    <row r="2" spans="2:28" ht="36" customHeight="1" x14ac:dyDescent="0.25">
      <c r="B2" s="259" t="s">
        <v>264</v>
      </c>
      <c r="C2" s="260"/>
      <c r="D2" s="260"/>
      <c r="E2" s="260"/>
      <c r="F2" s="9"/>
      <c r="G2" s="9"/>
      <c r="H2" s="9"/>
      <c r="I2" s="9"/>
      <c r="J2" s="9"/>
    </row>
    <row r="3" spans="2:28" ht="28.5" customHeight="1" x14ac:dyDescent="0.25">
      <c r="B3" s="261" t="s">
        <v>265</v>
      </c>
      <c r="C3" s="262"/>
      <c r="D3" s="262"/>
      <c r="E3" s="262"/>
      <c r="F3" s="262"/>
      <c r="G3" s="262"/>
      <c r="H3" s="262"/>
      <c r="I3" s="262"/>
      <c r="J3" s="262"/>
      <c r="K3" s="262"/>
      <c r="L3" s="262"/>
      <c r="M3" s="262"/>
      <c r="N3" s="262"/>
    </row>
    <row r="4" spans="2:28" ht="18" customHeight="1" x14ac:dyDescent="0.25"/>
    <row r="5" spans="2:28" ht="18" customHeight="1" x14ac:dyDescent="0.25">
      <c r="B5" s="12" t="s">
        <v>266</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58" t="s">
        <v>144</v>
      </c>
    </row>
    <row r="7" spans="2:28" ht="15.75" x14ac:dyDescent="0.3">
      <c r="B7" s="30" t="s">
        <v>145</v>
      </c>
      <c r="C7" s="30" t="s">
        <v>152</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7" t="s">
        <v>146</v>
      </c>
      <c r="C8" s="7" t="s">
        <v>153</v>
      </c>
      <c r="D8" s="54">
        <v>126633.35</v>
      </c>
      <c r="E8" s="54">
        <v>132638.87</v>
      </c>
      <c r="F8" s="54">
        <v>137611.95000000001</v>
      </c>
      <c r="G8" s="54">
        <v>143748.24</v>
      </c>
      <c r="H8" s="54">
        <v>150463.85999999999</v>
      </c>
      <c r="I8" s="54">
        <v>159082.15</v>
      </c>
      <c r="J8" s="54">
        <v>172006.8</v>
      </c>
      <c r="K8" s="54">
        <v>165596.56</v>
      </c>
      <c r="L8" s="54">
        <v>177233.03</v>
      </c>
      <c r="M8" s="54">
        <v>184689.81</v>
      </c>
      <c r="N8" s="54">
        <v>189458.21</v>
      </c>
      <c r="O8" s="54">
        <v>195090.79</v>
      </c>
      <c r="P8" s="54">
        <v>200155.15</v>
      </c>
      <c r="Q8" s="54">
        <v>203609.75</v>
      </c>
      <c r="R8" s="54">
        <v>204121.60000000001</v>
      </c>
      <c r="S8" s="54">
        <v>198810.25</v>
      </c>
      <c r="T8" s="54">
        <v>199677.94</v>
      </c>
      <c r="U8" s="54">
        <v>200536.66</v>
      </c>
      <c r="V8" s="54">
        <v>212286.14</v>
      </c>
      <c r="W8" s="54">
        <v>215386.65</v>
      </c>
      <c r="X8" s="54">
        <v>215977.11</v>
      </c>
      <c r="Y8" s="54">
        <v>217200.35</v>
      </c>
      <c r="Z8" s="54">
        <v>209305.38</v>
      </c>
      <c r="AA8" s="54">
        <v>215012.47</v>
      </c>
      <c r="AB8" s="54">
        <v>220481.73</v>
      </c>
    </row>
    <row r="9" spans="2:28" ht="15.75" x14ac:dyDescent="0.3">
      <c r="B9" s="7" t="s">
        <v>146</v>
      </c>
      <c r="C9" s="7" t="s">
        <v>154</v>
      </c>
      <c r="D9" s="54">
        <v>8308.5499999999993</v>
      </c>
      <c r="E9" s="54">
        <v>8537.48</v>
      </c>
      <c r="F9" s="54">
        <v>8728.94</v>
      </c>
      <c r="G9" s="54">
        <v>8963.3799999999992</v>
      </c>
      <c r="H9" s="54">
        <v>9229.0400000000009</v>
      </c>
      <c r="I9" s="54">
        <v>9884.59</v>
      </c>
      <c r="J9" s="54">
        <v>10740.73</v>
      </c>
      <c r="K9" s="54">
        <v>10965.83</v>
      </c>
      <c r="L9" s="54">
        <v>11699.53</v>
      </c>
      <c r="M9" s="54">
        <v>12424.89</v>
      </c>
      <c r="N9" s="54">
        <v>12713.97</v>
      </c>
      <c r="O9" s="54">
        <v>13087.61</v>
      </c>
      <c r="P9" s="54">
        <v>13184.33</v>
      </c>
      <c r="Q9" s="54">
        <v>13172.84</v>
      </c>
      <c r="R9" s="54">
        <v>12490.77</v>
      </c>
      <c r="S9" s="54">
        <v>12543.4</v>
      </c>
      <c r="T9" s="54">
        <v>12420.95</v>
      </c>
      <c r="U9" s="54">
        <v>12448.66</v>
      </c>
      <c r="V9" s="54">
        <v>12710.31</v>
      </c>
      <c r="W9" s="54">
        <v>12952.55</v>
      </c>
      <c r="X9" s="54">
        <v>13080.92</v>
      </c>
      <c r="Y9" s="54">
        <v>13352.42</v>
      </c>
      <c r="Z9" s="54">
        <v>13284.41</v>
      </c>
      <c r="AA9" s="54">
        <v>13727.15</v>
      </c>
      <c r="AB9" s="54">
        <v>13764.72</v>
      </c>
    </row>
    <row r="10" spans="2:28" ht="15.75" x14ac:dyDescent="0.3">
      <c r="B10" s="7" t="s">
        <v>146</v>
      </c>
      <c r="C10" s="7" t="s">
        <v>155</v>
      </c>
      <c r="D10" s="54">
        <v>26422.82</v>
      </c>
      <c r="E10" s="54">
        <v>26902.01</v>
      </c>
      <c r="F10" s="54">
        <v>27400.07</v>
      </c>
      <c r="G10" s="54">
        <v>28223.46</v>
      </c>
      <c r="H10" s="54">
        <v>29239.73</v>
      </c>
      <c r="I10" s="54">
        <v>32459.58</v>
      </c>
      <c r="J10" s="54">
        <v>34631.61</v>
      </c>
      <c r="K10" s="54">
        <v>34298.82</v>
      </c>
      <c r="L10" s="54">
        <v>36788.78</v>
      </c>
      <c r="M10" s="54">
        <v>39465.760000000002</v>
      </c>
      <c r="N10" s="54">
        <v>41274.300000000003</v>
      </c>
      <c r="O10" s="54">
        <v>42555.09</v>
      </c>
      <c r="P10" s="54">
        <v>43711.15</v>
      </c>
      <c r="Q10" s="54">
        <v>43380.84</v>
      </c>
      <c r="R10" s="54">
        <v>39997.019999999997</v>
      </c>
      <c r="S10" s="54">
        <v>40604.86</v>
      </c>
      <c r="T10" s="54">
        <v>39078.01</v>
      </c>
      <c r="U10" s="54">
        <v>39134.120000000003</v>
      </c>
      <c r="V10" s="54">
        <v>40084.449999999997</v>
      </c>
      <c r="W10" s="54">
        <v>40642.83</v>
      </c>
      <c r="X10" s="54">
        <v>42238.04</v>
      </c>
      <c r="Y10" s="54">
        <v>42965.89</v>
      </c>
      <c r="Z10" s="54">
        <v>43328.77</v>
      </c>
      <c r="AA10" s="54">
        <v>44760</v>
      </c>
      <c r="AB10" s="54">
        <v>44834.3</v>
      </c>
    </row>
    <row r="11" spans="2:28" ht="15.75" x14ac:dyDescent="0.3">
      <c r="B11" s="7" t="s">
        <v>146</v>
      </c>
      <c r="C11" s="7" t="s">
        <v>156</v>
      </c>
      <c r="D11" s="54">
        <v>109262.95</v>
      </c>
      <c r="E11" s="54">
        <v>112989.91</v>
      </c>
      <c r="F11" s="54">
        <v>115844.69</v>
      </c>
      <c r="G11" s="54">
        <v>119689.64</v>
      </c>
      <c r="H11" s="54">
        <v>123918.05</v>
      </c>
      <c r="I11" s="54">
        <v>126737.7</v>
      </c>
      <c r="J11" s="54">
        <v>134723.98000000001</v>
      </c>
      <c r="K11" s="54">
        <v>128804.8</v>
      </c>
      <c r="L11" s="54">
        <v>135541.10999999999</v>
      </c>
      <c r="M11" s="54">
        <v>139510.32999999999</v>
      </c>
      <c r="N11" s="54">
        <v>143050.23999999999</v>
      </c>
      <c r="O11" s="54">
        <v>145585.21</v>
      </c>
      <c r="P11" s="54">
        <v>148114.5</v>
      </c>
      <c r="Q11" s="54">
        <v>150110.45000000001</v>
      </c>
      <c r="R11" s="54">
        <v>148783.85</v>
      </c>
      <c r="S11" s="54">
        <v>141350.01999999999</v>
      </c>
      <c r="T11" s="54">
        <v>140766.73000000001</v>
      </c>
      <c r="U11" s="54">
        <v>140302.79999999999</v>
      </c>
      <c r="V11" s="54">
        <v>150272.46</v>
      </c>
      <c r="W11" s="54">
        <v>151710.42000000001</v>
      </c>
      <c r="X11" s="54">
        <v>151333.64000000001</v>
      </c>
      <c r="Y11" s="54">
        <v>152895.19</v>
      </c>
      <c r="Z11" s="54">
        <v>145413.41</v>
      </c>
      <c r="AA11" s="54">
        <v>148391.12</v>
      </c>
      <c r="AB11" s="54">
        <v>150862.5</v>
      </c>
    </row>
    <row r="12" spans="2:28" ht="15.75" x14ac:dyDescent="0.3">
      <c r="B12" s="7" t="s">
        <v>146</v>
      </c>
      <c r="C12" s="7" t="s">
        <v>157</v>
      </c>
      <c r="D12" s="54">
        <v>27663.95</v>
      </c>
      <c r="E12" s="54">
        <v>28364.82</v>
      </c>
      <c r="F12" s="54">
        <v>29138.43</v>
      </c>
      <c r="G12" s="54">
        <v>29849.040000000001</v>
      </c>
      <c r="H12" s="54">
        <v>28407.65</v>
      </c>
      <c r="I12" s="54">
        <v>30233.360000000001</v>
      </c>
      <c r="J12" s="54">
        <v>34395.24</v>
      </c>
      <c r="K12" s="54">
        <v>37372.870000000003</v>
      </c>
      <c r="L12" s="54">
        <v>40611.18</v>
      </c>
      <c r="M12" s="54">
        <v>43895.6</v>
      </c>
      <c r="N12" s="54">
        <v>45803</v>
      </c>
      <c r="O12" s="54">
        <v>46748.66</v>
      </c>
      <c r="P12" s="54">
        <v>47629.75</v>
      </c>
      <c r="Q12" s="54">
        <v>48465.55</v>
      </c>
      <c r="R12" s="54">
        <v>46168.89</v>
      </c>
      <c r="S12" s="54">
        <v>47104.44</v>
      </c>
      <c r="T12" s="54">
        <v>47321.05</v>
      </c>
      <c r="U12" s="54">
        <v>48189.31</v>
      </c>
      <c r="V12" s="54">
        <v>48142.11</v>
      </c>
      <c r="W12" s="54">
        <v>44768.63</v>
      </c>
      <c r="X12" s="54">
        <v>42214.85</v>
      </c>
      <c r="Y12" s="54">
        <v>42558.89</v>
      </c>
      <c r="Z12" s="54">
        <v>43262.73</v>
      </c>
      <c r="AA12" s="54">
        <v>44423.75</v>
      </c>
      <c r="AB12" s="54">
        <v>44413.29</v>
      </c>
    </row>
    <row r="13" spans="2:28" ht="15.75" x14ac:dyDescent="0.3">
      <c r="B13" s="7" t="s">
        <v>146</v>
      </c>
      <c r="C13" s="7" t="s">
        <v>158</v>
      </c>
      <c r="D13" s="54">
        <v>3456.96</v>
      </c>
      <c r="E13" s="54">
        <v>3539.78</v>
      </c>
      <c r="F13" s="54">
        <v>3612.71</v>
      </c>
      <c r="G13" s="54">
        <v>3738.12</v>
      </c>
      <c r="H13" s="54">
        <v>3877.45</v>
      </c>
      <c r="I13" s="54">
        <v>4331.59</v>
      </c>
      <c r="J13" s="54">
        <v>4652.5</v>
      </c>
      <c r="K13" s="54">
        <v>4605.93</v>
      </c>
      <c r="L13" s="54">
        <v>4971.49</v>
      </c>
      <c r="M13" s="54">
        <v>5370.49</v>
      </c>
      <c r="N13" s="54">
        <v>5552.18</v>
      </c>
      <c r="O13" s="54">
        <v>5773.56</v>
      </c>
      <c r="P13" s="54">
        <v>5904.38</v>
      </c>
      <c r="Q13" s="54">
        <v>5883.55</v>
      </c>
      <c r="R13" s="54">
        <v>5429.95</v>
      </c>
      <c r="S13" s="54">
        <v>5448.94</v>
      </c>
      <c r="T13" s="54">
        <v>5311.82</v>
      </c>
      <c r="U13" s="54">
        <v>5319.54</v>
      </c>
      <c r="V13" s="54">
        <v>5494.49</v>
      </c>
      <c r="W13" s="54">
        <v>5637.2</v>
      </c>
      <c r="X13" s="54">
        <v>5845.38</v>
      </c>
      <c r="Y13" s="54">
        <v>5983.26</v>
      </c>
      <c r="Z13" s="54">
        <v>6064.22</v>
      </c>
      <c r="AA13" s="54">
        <v>6275.43</v>
      </c>
      <c r="AB13" s="54">
        <v>6244.21</v>
      </c>
    </row>
    <row r="14" spans="2:28" ht="15.75" x14ac:dyDescent="0.3">
      <c r="B14" s="7" t="s">
        <v>146</v>
      </c>
      <c r="C14" s="7" t="s">
        <v>159</v>
      </c>
      <c r="D14" s="54">
        <v>109960.77</v>
      </c>
      <c r="E14" s="54">
        <v>113707.5</v>
      </c>
      <c r="F14" s="54">
        <v>118344.19</v>
      </c>
      <c r="G14" s="54">
        <v>121773.72</v>
      </c>
      <c r="H14" s="54">
        <v>112308.57</v>
      </c>
      <c r="I14" s="54">
        <v>118219.07</v>
      </c>
      <c r="J14" s="54">
        <v>132894.65</v>
      </c>
      <c r="K14" s="54">
        <v>140999.5</v>
      </c>
      <c r="L14" s="54">
        <v>149713.88</v>
      </c>
      <c r="M14" s="54">
        <v>158337.91</v>
      </c>
      <c r="N14" s="54">
        <v>168156.46</v>
      </c>
      <c r="O14" s="54">
        <v>172669.59</v>
      </c>
      <c r="P14" s="54">
        <v>177930.78</v>
      </c>
      <c r="Q14" s="54">
        <v>182179.97</v>
      </c>
      <c r="R14" s="54">
        <v>170738.01</v>
      </c>
      <c r="S14" s="54">
        <v>173383.05</v>
      </c>
      <c r="T14" s="54">
        <v>175170.51</v>
      </c>
      <c r="U14" s="54">
        <v>179231.09</v>
      </c>
      <c r="V14" s="54">
        <v>182221.68</v>
      </c>
      <c r="W14" s="54">
        <v>165243.20000000001</v>
      </c>
      <c r="X14" s="54">
        <v>161613.47</v>
      </c>
      <c r="Y14" s="54">
        <v>164174.07999999999</v>
      </c>
      <c r="Z14" s="54">
        <v>164869.62</v>
      </c>
      <c r="AA14" s="54">
        <v>169949.96</v>
      </c>
      <c r="AB14" s="54">
        <v>169998.06</v>
      </c>
    </row>
    <row r="15" spans="2:28" ht="15.75" x14ac:dyDescent="0.3">
      <c r="B15" s="7" t="s">
        <v>146</v>
      </c>
      <c r="C15" s="7" t="s">
        <v>160</v>
      </c>
      <c r="D15" s="54">
        <v>51529.9</v>
      </c>
      <c r="E15" s="54">
        <v>53761.01</v>
      </c>
      <c r="F15" s="54">
        <v>57114.84</v>
      </c>
      <c r="G15" s="54">
        <v>57277.26</v>
      </c>
      <c r="H15" s="54">
        <v>58520.66</v>
      </c>
      <c r="I15" s="54">
        <v>63745.71</v>
      </c>
      <c r="J15" s="54">
        <v>66839.39</v>
      </c>
      <c r="K15" s="54">
        <v>70501.58</v>
      </c>
      <c r="L15" s="54">
        <v>73961.03</v>
      </c>
      <c r="M15" s="54">
        <v>78243.03</v>
      </c>
      <c r="N15" s="54">
        <v>77332.289999999994</v>
      </c>
      <c r="O15" s="54">
        <v>81713.210000000006</v>
      </c>
      <c r="P15" s="54">
        <v>83579.360000000001</v>
      </c>
      <c r="Q15" s="54">
        <v>82958.34</v>
      </c>
      <c r="R15" s="54">
        <v>83470.02</v>
      </c>
      <c r="S15" s="54">
        <v>85586.04</v>
      </c>
      <c r="T15" s="54">
        <v>86297.45</v>
      </c>
      <c r="U15" s="54">
        <v>86933.39</v>
      </c>
      <c r="V15" s="54">
        <v>87884.33</v>
      </c>
      <c r="W15" s="54">
        <v>87954.49</v>
      </c>
      <c r="X15" s="54">
        <v>89058.71</v>
      </c>
      <c r="Y15" s="54">
        <v>79828.95</v>
      </c>
      <c r="Z15" s="54">
        <v>79613.399999999994</v>
      </c>
      <c r="AA15" s="54">
        <v>81797.37</v>
      </c>
      <c r="AB15" s="54">
        <v>83986.67</v>
      </c>
    </row>
    <row r="16" spans="2:28" ht="15.75" x14ac:dyDescent="0.3">
      <c r="B16" s="7" t="s">
        <v>146</v>
      </c>
      <c r="C16" s="7" t="s">
        <v>161</v>
      </c>
      <c r="D16" s="54">
        <v>139234.69</v>
      </c>
      <c r="E16" s="54">
        <v>144006.14000000001</v>
      </c>
      <c r="F16" s="54">
        <v>148219.93</v>
      </c>
      <c r="G16" s="54">
        <v>151180.34</v>
      </c>
      <c r="H16" s="54">
        <v>154185.07999999999</v>
      </c>
      <c r="I16" s="54">
        <v>159519.24</v>
      </c>
      <c r="J16" s="54">
        <v>174488.45</v>
      </c>
      <c r="K16" s="54">
        <v>178847.71</v>
      </c>
      <c r="L16" s="54">
        <v>186100.38</v>
      </c>
      <c r="M16" s="54">
        <v>194501.62</v>
      </c>
      <c r="N16" s="54">
        <v>196226.1</v>
      </c>
      <c r="O16" s="54">
        <v>200998.69</v>
      </c>
      <c r="P16" s="54">
        <v>195365.77</v>
      </c>
      <c r="Q16" s="54">
        <v>193787.63</v>
      </c>
      <c r="R16" s="54">
        <v>197257.56</v>
      </c>
      <c r="S16" s="54">
        <v>200345.18</v>
      </c>
      <c r="T16" s="54">
        <v>205440.59</v>
      </c>
      <c r="U16" s="54">
        <v>208201.27</v>
      </c>
      <c r="V16" s="54">
        <v>204034.83</v>
      </c>
      <c r="W16" s="54">
        <v>205310.72</v>
      </c>
      <c r="X16" s="54">
        <v>204817.34</v>
      </c>
      <c r="Y16" s="54">
        <v>207428.75</v>
      </c>
      <c r="Z16" s="54">
        <v>206016.69</v>
      </c>
      <c r="AA16" s="54">
        <v>210943.4</v>
      </c>
      <c r="AB16" s="54">
        <v>209595.14</v>
      </c>
    </row>
    <row r="17" spans="2:28" ht="15.75" x14ac:dyDescent="0.3">
      <c r="B17" s="7" t="s">
        <v>146</v>
      </c>
      <c r="C17" s="7" t="s">
        <v>162</v>
      </c>
      <c r="D17" s="54">
        <v>6457.22</v>
      </c>
      <c r="E17" s="54">
        <v>6612.96</v>
      </c>
      <c r="F17" s="54">
        <v>6731.58</v>
      </c>
      <c r="G17" s="54">
        <v>6963.11</v>
      </c>
      <c r="H17" s="54">
        <v>7201.88</v>
      </c>
      <c r="I17" s="54">
        <v>7979.97</v>
      </c>
      <c r="J17" s="54">
        <v>8551.1200000000008</v>
      </c>
      <c r="K17" s="54">
        <v>8638.67</v>
      </c>
      <c r="L17" s="54">
        <v>9294.16</v>
      </c>
      <c r="M17" s="54">
        <v>9959.17</v>
      </c>
      <c r="N17" s="54">
        <v>10376.200000000001</v>
      </c>
      <c r="O17" s="54">
        <v>10764.25</v>
      </c>
      <c r="P17" s="54">
        <v>11063.31</v>
      </c>
      <c r="Q17" s="54">
        <v>11073.8</v>
      </c>
      <c r="R17" s="54">
        <v>10004.01</v>
      </c>
      <c r="S17" s="54">
        <v>10172.69</v>
      </c>
      <c r="T17" s="54">
        <v>9792.58</v>
      </c>
      <c r="U17" s="54">
        <v>9865</v>
      </c>
      <c r="V17" s="54">
        <v>10078.42</v>
      </c>
      <c r="W17" s="54">
        <v>10153.23</v>
      </c>
      <c r="X17" s="54">
        <v>10599.42</v>
      </c>
      <c r="Y17" s="54">
        <v>10850.96</v>
      </c>
      <c r="Z17" s="54">
        <v>11012.26</v>
      </c>
      <c r="AA17" s="54">
        <v>11404.25</v>
      </c>
      <c r="AB17" s="54">
        <v>11365.68</v>
      </c>
    </row>
    <row r="18" spans="2:28" ht="15.75" x14ac:dyDescent="0.3">
      <c r="B18" s="7" t="s">
        <v>146</v>
      </c>
      <c r="C18" s="7" t="s">
        <v>163</v>
      </c>
      <c r="D18" s="54">
        <v>419808.4</v>
      </c>
      <c r="E18" s="54">
        <v>434568.97</v>
      </c>
      <c r="F18" s="54">
        <v>445731.83</v>
      </c>
      <c r="G18" s="54">
        <v>457255.7</v>
      </c>
      <c r="H18" s="54">
        <v>469556.22</v>
      </c>
      <c r="I18" s="54">
        <v>487833.74</v>
      </c>
      <c r="J18" s="54">
        <v>533209.97</v>
      </c>
      <c r="K18" s="54">
        <v>532058.92000000004</v>
      </c>
      <c r="L18" s="54">
        <v>556486.81000000006</v>
      </c>
      <c r="M18" s="54">
        <v>578349.69999999995</v>
      </c>
      <c r="N18" s="54">
        <v>583550.52</v>
      </c>
      <c r="O18" s="54">
        <v>601176.93999999994</v>
      </c>
      <c r="P18" s="54">
        <v>592932.96</v>
      </c>
      <c r="Q18" s="54">
        <v>594501.36</v>
      </c>
      <c r="R18" s="54">
        <v>602676.31999999995</v>
      </c>
      <c r="S18" s="54">
        <v>597731.34</v>
      </c>
      <c r="T18" s="54">
        <v>604392.41</v>
      </c>
      <c r="U18" s="54">
        <v>611327.51</v>
      </c>
      <c r="V18" s="54">
        <v>608808.66</v>
      </c>
      <c r="W18" s="54">
        <v>612565.04</v>
      </c>
      <c r="X18" s="54">
        <v>610398.56999999995</v>
      </c>
      <c r="Y18" s="54">
        <v>619503.9</v>
      </c>
      <c r="Z18" s="54">
        <v>610665.57999999996</v>
      </c>
      <c r="AA18" s="54">
        <v>626459.14</v>
      </c>
      <c r="AB18" s="54">
        <v>626161.71</v>
      </c>
    </row>
    <row r="19" spans="2:28" ht="15.75" x14ac:dyDescent="0.3">
      <c r="B19" s="7" t="s">
        <v>146</v>
      </c>
      <c r="C19" s="7" t="s">
        <v>164</v>
      </c>
      <c r="D19" s="54">
        <v>122581.98</v>
      </c>
      <c r="E19" s="54">
        <v>127634.53</v>
      </c>
      <c r="F19" s="54">
        <v>135039.79999999999</v>
      </c>
      <c r="G19" s="54">
        <v>135004.31</v>
      </c>
      <c r="H19" s="54">
        <v>137994.46</v>
      </c>
      <c r="I19" s="54">
        <v>152174.07</v>
      </c>
      <c r="J19" s="54">
        <v>160021.10999999999</v>
      </c>
      <c r="K19" s="54">
        <v>169037.99</v>
      </c>
      <c r="L19" s="54">
        <v>177358.22</v>
      </c>
      <c r="M19" s="54">
        <v>187022.03</v>
      </c>
      <c r="N19" s="54">
        <v>184702.13</v>
      </c>
      <c r="O19" s="54">
        <v>188740.5</v>
      </c>
      <c r="P19" s="54">
        <v>191439.44</v>
      </c>
      <c r="Q19" s="54">
        <v>189198.65</v>
      </c>
      <c r="R19" s="54">
        <v>189832.37</v>
      </c>
      <c r="S19" s="54">
        <v>193696.74</v>
      </c>
      <c r="T19" s="54">
        <v>194263.83</v>
      </c>
      <c r="U19" s="54">
        <v>195364.07</v>
      </c>
      <c r="V19" s="54">
        <v>197234.07</v>
      </c>
      <c r="W19" s="54">
        <v>196481.09</v>
      </c>
      <c r="X19" s="54">
        <v>198418.61</v>
      </c>
      <c r="Y19" s="54">
        <v>176927.85</v>
      </c>
      <c r="Z19" s="54">
        <v>176212.58</v>
      </c>
      <c r="AA19" s="54">
        <v>180492.14</v>
      </c>
      <c r="AB19" s="54">
        <v>185037.68</v>
      </c>
    </row>
    <row r="20" spans="2:28" ht="15.75" x14ac:dyDescent="0.3">
      <c r="B20" s="7" t="s">
        <v>146</v>
      </c>
      <c r="C20" s="7" t="s">
        <v>165</v>
      </c>
      <c r="D20" s="54">
        <v>377447.61</v>
      </c>
      <c r="E20" s="54">
        <v>390818.7</v>
      </c>
      <c r="F20" s="54">
        <v>407668.55</v>
      </c>
      <c r="G20" s="54">
        <v>412664.17</v>
      </c>
      <c r="H20" s="54">
        <v>421003.45</v>
      </c>
      <c r="I20" s="54">
        <v>442750.76</v>
      </c>
      <c r="J20" s="54">
        <v>462944.55</v>
      </c>
      <c r="K20" s="54">
        <v>464612.3</v>
      </c>
      <c r="L20" s="54">
        <v>486229.09</v>
      </c>
      <c r="M20" s="54">
        <v>506161.78</v>
      </c>
      <c r="N20" s="54">
        <v>506410.74</v>
      </c>
      <c r="O20" s="54">
        <v>520339.39</v>
      </c>
      <c r="P20" s="54">
        <v>528228.82999999996</v>
      </c>
      <c r="Q20" s="54">
        <v>523704.8</v>
      </c>
      <c r="R20" s="54">
        <v>520387.61</v>
      </c>
      <c r="S20" s="54">
        <v>519872.03</v>
      </c>
      <c r="T20" s="54">
        <v>518282.41</v>
      </c>
      <c r="U20" s="54">
        <v>519856.64000000001</v>
      </c>
      <c r="V20" s="54">
        <v>526091.68000000005</v>
      </c>
      <c r="W20" s="54">
        <v>525703.09</v>
      </c>
      <c r="X20" s="54">
        <v>528812.36</v>
      </c>
      <c r="Y20" s="54">
        <v>504770.41</v>
      </c>
      <c r="Z20" s="54">
        <v>493295.05</v>
      </c>
      <c r="AA20" s="54">
        <v>504501.69</v>
      </c>
      <c r="AB20" s="54">
        <v>516030.03</v>
      </c>
    </row>
    <row r="21" spans="2:28" ht="15.75" x14ac:dyDescent="0.3">
      <c r="B21" s="7" t="s">
        <v>146</v>
      </c>
      <c r="C21" s="7" t="s">
        <v>166</v>
      </c>
      <c r="D21" s="54">
        <v>19899.88</v>
      </c>
      <c r="E21" s="54">
        <v>20386.740000000002</v>
      </c>
      <c r="F21" s="54">
        <v>20956.439999999999</v>
      </c>
      <c r="G21" s="54">
        <v>21422.89</v>
      </c>
      <c r="H21" s="54">
        <v>20085.22</v>
      </c>
      <c r="I21" s="54">
        <v>20650.419999999998</v>
      </c>
      <c r="J21" s="54">
        <v>22749.84</v>
      </c>
      <c r="K21" s="54">
        <v>24024.57</v>
      </c>
      <c r="L21" s="54">
        <v>25380.61</v>
      </c>
      <c r="M21" s="54">
        <v>26780.27</v>
      </c>
      <c r="N21" s="54">
        <v>28054.37</v>
      </c>
      <c r="O21" s="54">
        <v>28591.31</v>
      </c>
      <c r="P21" s="54">
        <v>29256.240000000002</v>
      </c>
      <c r="Q21" s="54">
        <v>29790.34</v>
      </c>
      <c r="R21" s="54">
        <v>27639.06</v>
      </c>
      <c r="S21" s="54">
        <v>28015.45</v>
      </c>
      <c r="T21" s="54">
        <v>28198.080000000002</v>
      </c>
      <c r="U21" s="54">
        <v>29109.599999999999</v>
      </c>
      <c r="V21" s="54">
        <v>29320.06</v>
      </c>
      <c r="W21" s="54">
        <v>27084.28</v>
      </c>
      <c r="X21" s="54">
        <v>26187.4</v>
      </c>
      <c r="Y21" s="54">
        <v>26448.81</v>
      </c>
      <c r="Z21" s="54">
        <v>26591.47</v>
      </c>
      <c r="AA21" s="54">
        <v>27288.87</v>
      </c>
      <c r="AB21" s="54">
        <v>27306.98</v>
      </c>
    </row>
    <row r="22" spans="2:28" ht="15.75" x14ac:dyDescent="0.3">
      <c r="B22" s="7" t="s">
        <v>146</v>
      </c>
      <c r="C22" s="7" t="s">
        <v>167</v>
      </c>
      <c r="D22" s="54">
        <v>3981.25</v>
      </c>
      <c r="E22" s="54">
        <v>4142.3500000000004</v>
      </c>
      <c r="F22" s="54">
        <v>4283.53</v>
      </c>
      <c r="G22" s="54">
        <v>4412.92</v>
      </c>
      <c r="H22" s="54">
        <v>4606.4799999999996</v>
      </c>
      <c r="I22" s="54">
        <v>4901.08</v>
      </c>
      <c r="J22" s="54">
        <v>5387.97</v>
      </c>
      <c r="K22" s="54">
        <v>5814.21</v>
      </c>
      <c r="L22" s="54">
        <v>6362.28</v>
      </c>
      <c r="M22" s="54">
        <v>6875.82</v>
      </c>
      <c r="N22" s="54">
        <v>7059.45</v>
      </c>
      <c r="O22" s="54">
        <v>7272.85</v>
      </c>
      <c r="P22" s="54">
        <v>7424.63</v>
      </c>
      <c r="Q22" s="54">
        <v>7682.06</v>
      </c>
      <c r="R22" s="54">
        <v>7641.02</v>
      </c>
      <c r="S22" s="54">
        <v>7721.27</v>
      </c>
      <c r="T22" s="54">
        <v>7798.45</v>
      </c>
      <c r="U22" s="54">
        <v>7871.56</v>
      </c>
      <c r="V22" s="54">
        <v>8046.34</v>
      </c>
      <c r="W22" s="54">
        <v>8056.74</v>
      </c>
      <c r="X22" s="54">
        <v>7891.88</v>
      </c>
      <c r="Y22" s="54">
        <v>8131.39</v>
      </c>
      <c r="Z22" s="54">
        <v>8479.77</v>
      </c>
      <c r="AA22" s="54">
        <v>8835.76</v>
      </c>
      <c r="AB22" s="54">
        <v>9219.15</v>
      </c>
    </row>
    <row r="23" spans="2:28" ht="15.75" x14ac:dyDescent="0.3">
      <c r="B23" s="7" t="s">
        <v>146</v>
      </c>
      <c r="C23" s="7" t="s">
        <v>168</v>
      </c>
      <c r="D23" s="54">
        <v>183856.71</v>
      </c>
      <c r="E23" s="54">
        <v>192109.7</v>
      </c>
      <c r="F23" s="54">
        <v>198858.37</v>
      </c>
      <c r="G23" s="54">
        <v>204629.77</v>
      </c>
      <c r="H23" s="54">
        <v>211896.88</v>
      </c>
      <c r="I23" s="54">
        <v>230560.55</v>
      </c>
      <c r="J23" s="54">
        <v>260694.18</v>
      </c>
      <c r="K23" s="54">
        <v>266997.15999999997</v>
      </c>
      <c r="L23" s="54">
        <v>283148.42</v>
      </c>
      <c r="M23" s="54">
        <v>297620.40000000002</v>
      </c>
      <c r="N23" s="54">
        <v>300912.38</v>
      </c>
      <c r="O23" s="54">
        <v>309232.7</v>
      </c>
      <c r="P23" s="54">
        <v>306473.77</v>
      </c>
      <c r="Q23" s="54">
        <v>307696.31</v>
      </c>
      <c r="R23" s="54">
        <v>314826.65999999997</v>
      </c>
      <c r="S23" s="54">
        <v>312070.57</v>
      </c>
      <c r="T23" s="54">
        <v>317265.08</v>
      </c>
      <c r="U23" s="54">
        <v>322217.84999999998</v>
      </c>
      <c r="V23" s="54">
        <v>324211.09999999998</v>
      </c>
      <c r="W23" s="54">
        <v>326346.33</v>
      </c>
      <c r="X23" s="54">
        <v>324494.19</v>
      </c>
      <c r="Y23" s="54">
        <v>331244.75</v>
      </c>
      <c r="Z23" s="54">
        <v>331883.49</v>
      </c>
      <c r="AA23" s="54">
        <v>342011.72</v>
      </c>
      <c r="AB23" s="54">
        <v>342083.84000000003</v>
      </c>
    </row>
    <row r="24" spans="2:28" ht="15.75" x14ac:dyDescent="0.3">
      <c r="B24" s="7" t="s">
        <v>146</v>
      </c>
      <c r="C24" s="7" t="s">
        <v>169</v>
      </c>
      <c r="D24" s="54">
        <v>35160.160000000003</v>
      </c>
      <c r="E24" s="54">
        <v>36583.5</v>
      </c>
      <c r="F24" s="54">
        <v>38122.800000000003</v>
      </c>
      <c r="G24" s="54">
        <v>39427.1</v>
      </c>
      <c r="H24" s="54">
        <v>40985.86</v>
      </c>
      <c r="I24" s="54">
        <v>43803.32</v>
      </c>
      <c r="J24" s="54">
        <v>48054.04</v>
      </c>
      <c r="K24" s="54">
        <v>51849.98</v>
      </c>
      <c r="L24" s="54">
        <v>56441.56</v>
      </c>
      <c r="M24" s="54">
        <v>60655.9</v>
      </c>
      <c r="N24" s="54">
        <v>62652.41</v>
      </c>
      <c r="O24" s="54">
        <v>64352.13</v>
      </c>
      <c r="P24" s="54">
        <v>65934.19</v>
      </c>
      <c r="Q24" s="54">
        <v>67669.440000000002</v>
      </c>
      <c r="R24" s="54">
        <v>66582.67</v>
      </c>
      <c r="S24" s="54">
        <v>67760.66</v>
      </c>
      <c r="T24" s="54">
        <v>68120.19</v>
      </c>
      <c r="U24" s="54">
        <v>68396.47</v>
      </c>
      <c r="V24" s="54">
        <v>69555.360000000001</v>
      </c>
      <c r="W24" s="54">
        <v>70189.95</v>
      </c>
      <c r="X24" s="54">
        <v>68873.63</v>
      </c>
      <c r="Y24" s="54">
        <v>70861.88</v>
      </c>
      <c r="Z24" s="54">
        <v>74349.98</v>
      </c>
      <c r="AA24" s="54">
        <v>76395.78</v>
      </c>
      <c r="AB24" s="54">
        <v>79897.929999999993</v>
      </c>
    </row>
    <row r="25" spans="2:28" ht="15.75" x14ac:dyDescent="0.3">
      <c r="B25" s="7" t="s">
        <v>146</v>
      </c>
      <c r="C25" s="7" t="s">
        <v>170</v>
      </c>
      <c r="D25" s="54">
        <v>7477.91</v>
      </c>
      <c r="E25" s="54">
        <v>7647.59</v>
      </c>
      <c r="F25" s="54">
        <v>7807.05</v>
      </c>
      <c r="G25" s="54">
        <v>8081.17</v>
      </c>
      <c r="H25" s="54">
        <v>8369.83</v>
      </c>
      <c r="I25" s="54">
        <v>9330.51</v>
      </c>
      <c r="J25" s="54">
        <v>10065.94</v>
      </c>
      <c r="K25" s="54">
        <v>10075.790000000001</v>
      </c>
      <c r="L25" s="54">
        <v>10801.02</v>
      </c>
      <c r="M25" s="54">
        <v>11641.54</v>
      </c>
      <c r="N25" s="54">
        <v>11949.16</v>
      </c>
      <c r="O25" s="54">
        <v>12406.57</v>
      </c>
      <c r="P25" s="54">
        <v>12738.04</v>
      </c>
      <c r="Q25" s="54">
        <v>12735.92</v>
      </c>
      <c r="R25" s="54">
        <v>11611.85</v>
      </c>
      <c r="S25" s="54">
        <v>11788.85</v>
      </c>
      <c r="T25" s="54">
        <v>11383.17</v>
      </c>
      <c r="U25" s="54">
        <v>11472.9</v>
      </c>
      <c r="V25" s="54">
        <v>11775.44</v>
      </c>
      <c r="W25" s="54">
        <v>12004.24</v>
      </c>
      <c r="X25" s="54">
        <v>12441.35</v>
      </c>
      <c r="Y25" s="54">
        <v>12748.79</v>
      </c>
      <c r="Z25" s="54">
        <v>12885.85</v>
      </c>
      <c r="AA25" s="54">
        <v>13367.8</v>
      </c>
      <c r="AB25" s="54">
        <v>13383.54</v>
      </c>
    </row>
    <row r="26" spans="2:28" ht="15.75" x14ac:dyDescent="0.3">
      <c r="B26" s="7" t="s">
        <v>146</v>
      </c>
      <c r="C26" s="7" t="s">
        <v>171</v>
      </c>
      <c r="D26" s="54">
        <v>25266.38</v>
      </c>
      <c r="E26" s="54">
        <v>25888.23</v>
      </c>
      <c r="F26" s="54">
        <v>26381.56</v>
      </c>
      <c r="G26" s="54">
        <v>27327.73</v>
      </c>
      <c r="H26" s="54">
        <v>28294.92</v>
      </c>
      <c r="I26" s="54">
        <v>31064.86</v>
      </c>
      <c r="J26" s="54">
        <v>33417.22</v>
      </c>
      <c r="K26" s="54">
        <v>33757.360000000001</v>
      </c>
      <c r="L26" s="54">
        <v>36309.54</v>
      </c>
      <c r="M26" s="54">
        <v>38988.019999999997</v>
      </c>
      <c r="N26" s="54">
        <v>40772.720000000001</v>
      </c>
      <c r="O26" s="54">
        <v>42339.94</v>
      </c>
      <c r="P26" s="54">
        <v>43749.24</v>
      </c>
      <c r="Q26" s="54">
        <v>43583.56</v>
      </c>
      <c r="R26" s="54">
        <v>38873.75</v>
      </c>
      <c r="S26" s="54">
        <v>39468.26</v>
      </c>
      <c r="T26" s="54">
        <v>38415.4</v>
      </c>
      <c r="U26" s="54">
        <v>38312.980000000003</v>
      </c>
      <c r="V26" s="54">
        <v>39843.01</v>
      </c>
      <c r="W26" s="54">
        <v>40570.589999999997</v>
      </c>
      <c r="X26" s="54">
        <v>41943.86</v>
      </c>
      <c r="Y26" s="54">
        <v>42958.28</v>
      </c>
      <c r="Z26" s="54">
        <v>43440.14</v>
      </c>
      <c r="AA26" s="54">
        <v>45150.7</v>
      </c>
      <c r="AB26" s="54">
        <v>45193.71</v>
      </c>
    </row>
    <row r="27" spans="2:28" ht="15.75" x14ac:dyDescent="0.3">
      <c r="B27" s="7" t="s">
        <v>146</v>
      </c>
      <c r="C27" s="7" t="s">
        <v>172</v>
      </c>
      <c r="D27" s="54">
        <v>113510.52</v>
      </c>
      <c r="E27" s="54">
        <v>118319.44</v>
      </c>
      <c r="F27" s="54">
        <v>125656.73</v>
      </c>
      <c r="G27" s="54">
        <v>126234.24000000001</v>
      </c>
      <c r="H27" s="54">
        <v>129516.91</v>
      </c>
      <c r="I27" s="54">
        <v>140707.46</v>
      </c>
      <c r="J27" s="54">
        <v>147125.71</v>
      </c>
      <c r="K27" s="54">
        <v>154770.79</v>
      </c>
      <c r="L27" s="54">
        <v>162185.96</v>
      </c>
      <c r="M27" s="54">
        <v>171022.63</v>
      </c>
      <c r="N27" s="54">
        <v>168198.36</v>
      </c>
      <c r="O27" s="54">
        <v>173297.95</v>
      </c>
      <c r="P27" s="54">
        <v>176331.33</v>
      </c>
      <c r="Q27" s="54">
        <v>174860.43</v>
      </c>
      <c r="R27" s="54">
        <v>175784.95</v>
      </c>
      <c r="S27" s="54">
        <v>179678.18</v>
      </c>
      <c r="T27" s="54">
        <v>180978.28</v>
      </c>
      <c r="U27" s="54">
        <v>182619.16</v>
      </c>
      <c r="V27" s="54">
        <v>184873.91</v>
      </c>
      <c r="W27" s="54">
        <v>184700.26</v>
      </c>
      <c r="X27" s="54">
        <v>187433.71</v>
      </c>
      <c r="Y27" s="54">
        <v>168375.39</v>
      </c>
      <c r="Z27" s="54">
        <v>168198.72</v>
      </c>
      <c r="AA27" s="54">
        <v>172605.97</v>
      </c>
      <c r="AB27" s="54">
        <v>177448.18</v>
      </c>
    </row>
    <row r="28" spans="2:28" ht="15.75" x14ac:dyDescent="0.3">
      <c r="B28" s="7" t="s">
        <v>146</v>
      </c>
      <c r="C28" s="7" t="s">
        <v>173</v>
      </c>
      <c r="D28" s="54">
        <v>8741.44</v>
      </c>
      <c r="E28" s="54">
        <v>8918.0300000000007</v>
      </c>
      <c r="F28" s="54">
        <v>9101.26</v>
      </c>
      <c r="G28" s="54">
        <v>9402.57</v>
      </c>
      <c r="H28" s="54">
        <v>9686.48</v>
      </c>
      <c r="I28" s="54">
        <v>10776.89</v>
      </c>
      <c r="J28" s="54">
        <v>11622.53</v>
      </c>
      <c r="K28" s="54">
        <v>11642.52</v>
      </c>
      <c r="L28" s="54">
        <v>12484.92</v>
      </c>
      <c r="M28" s="54">
        <v>13460.07</v>
      </c>
      <c r="N28" s="54">
        <v>14031.99</v>
      </c>
      <c r="O28" s="54">
        <v>14530.08</v>
      </c>
      <c r="P28" s="54">
        <v>14851.96</v>
      </c>
      <c r="Q28" s="54">
        <v>14828.02</v>
      </c>
      <c r="R28" s="54">
        <v>13905.25</v>
      </c>
      <c r="S28" s="54">
        <v>14114.44</v>
      </c>
      <c r="T28" s="54">
        <v>13638.06</v>
      </c>
      <c r="U28" s="54">
        <v>13739.64</v>
      </c>
      <c r="V28" s="54">
        <v>14088.45</v>
      </c>
      <c r="W28" s="54">
        <v>14251.13</v>
      </c>
      <c r="X28" s="54">
        <v>14739.62</v>
      </c>
      <c r="Y28" s="54">
        <v>15069.41</v>
      </c>
      <c r="Z28" s="54">
        <v>15300.14</v>
      </c>
      <c r="AA28" s="54">
        <v>15789.8</v>
      </c>
      <c r="AB28" s="54">
        <v>15704.91</v>
      </c>
    </row>
    <row r="29" spans="2:28" ht="15.75" x14ac:dyDescent="0.3">
      <c r="B29" s="7" t="s">
        <v>146</v>
      </c>
      <c r="C29" s="7" t="s">
        <v>174</v>
      </c>
      <c r="D29" s="54">
        <v>2986.09</v>
      </c>
      <c r="E29" s="54">
        <v>3100.17</v>
      </c>
      <c r="F29" s="54">
        <v>3215.59</v>
      </c>
      <c r="G29" s="54">
        <v>3298.99</v>
      </c>
      <c r="H29" s="54">
        <v>3395.04</v>
      </c>
      <c r="I29" s="54">
        <v>3586.96</v>
      </c>
      <c r="J29" s="54">
        <v>3887.76</v>
      </c>
      <c r="K29" s="54">
        <v>4027.51</v>
      </c>
      <c r="L29" s="54">
        <v>4311.3599999999997</v>
      </c>
      <c r="M29" s="54">
        <v>4591.8</v>
      </c>
      <c r="N29" s="54">
        <v>4705.78</v>
      </c>
      <c r="O29" s="54">
        <v>4824.67</v>
      </c>
      <c r="P29" s="54">
        <v>4894.57</v>
      </c>
      <c r="Q29" s="54">
        <v>4968.79</v>
      </c>
      <c r="R29" s="54">
        <v>4951.6099999999997</v>
      </c>
      <c r="S29" s="54">
        <v>4970.8100000000004</v>
      </c>
      <c r="T29" s="54">
        <v>5000.71</v>
      </c>
      <c r="U29" s="54">
        <v>5042.18</v>
      </c>
      <c r="V29" s="54">
        <v>5079</v>
      </c>
      <c r="W29" s="54">
        <v>5093.24</v>
      </c>
      <c r="X29" s="54">
        <v>5047.3500000000004</v>
      </c>
      <c r="Y29" s="54">
        <v>5111.12</v>
      </c>
      <c r="Z29" s="54">
        <v>5185.8</v>
      </c>
      <c r="AA29" s="54">
        <v>5353.54</v>
      </c>
      <c r="AB29" s="54">
        <v>5519.79</v>
      </c>
    </row>
    <row r="30" spans="2:28" ht="15.75" x14ac:dyDescent="0.3">
      <c r="B30" s="7" t="s">
        <v>146</v>
      </c>
      <c r="C30" s="7" t="s">
        <v>175</v>
      </c>
      <c r="D30" s="54">
        <v>2111.1</v>
      </c>
      <c r="E30" s="54">
        <v>2192.69</v>
      </c>
      <c r="F30" s="54">
        <v>2276.4899999999998</v>
      </c>
      <c r="G30" s="54">
        <v>2348.4499999999998</v>
      </c>
      <c r="H30" s="54">
        <v>2417.5700000000002</v>
      </c>
      <c r="I30" s="54">
        <v>2560.62</v>
      </c>
      <c r="J30" s="54">
        <v>2800.51</v>
      </c>
      <c r="K30" s="54">
        <v>3020.89</v>
      </c>
      <c r="L30" s="54">
        <v>3294.73</v>
      </c>
      <c r="M30" s="54">
        <v>3517.41</v>
      </c>
      <c r="N30" s="54">
        <v>3625.17</v>
      </c>
      <c r="O30" s="54">
        <v>3758.38</v>
      </c>
      <c r="P30" s="54">
        <v>3852.34</v>
      </c>
      <c r="Q30" s="54">
        <v>3962.07</v>
      </c>
      <c r="R30" s="54">
        <v>3709.1</v>
      </c>
      <c r="S30" s="54">
        <v>3638.46</v>
      </c>
      <c r="T30" s="54">
        <v>3649.51</v>
      </c>
      <c r="U30" s="54">
        <v>3612.08</v>
      </c>
      <c r="V30" s="54">
        <v>3655.98</v>
      </c>
      <c r="W30" s="54">
        <v>3689.05</v>
      </c>
      <c r="X30" s="54">
        <v>3645.65</v>
      </c>
      <c r="Y30" s="54">
        <v>3789.17</v>
      </c>
      <c r="Z30" s="54">
        <v>3971.11</v>
      </c>
      <c r="AA30" s="54">
        <v>4056.55</v>
      </c>
      <c r="AB30" s="54">
        <v>4227.38</v>
      </c>
    </row>
    <row r="31" spans="2:28" ht="15.75" x14ac:dyDescent="0.3">
      <c r="B31" s="7" t="s">
        <v>146</v>
      </c>
      <c r="C31" s="7" t="s">
        <v>176</v>
      </c>
      <c r="D31" s="54">
        <v>1369.17</v>
      </c>
      <c r="E31" s="54">
        <v>1405.15</v>
      </c>
      <c r="F31" s="54">
        <v>1447.69</v>
      </c>
      <c r="G31" s="54">
        <v>1482.78</v>
      </c>
      <c r="H31" s="54">
        <v>1412.26</v>
      </c>
      <c r="I31" s="54">
        <v>1463.38</v>
      </c>
      <c r="J31" s="54">
        <v>1595.72</v>
      </c>
      <c r="K31" s="54">
        <v>1670.4</v>
      </c>
      <c r="L31" s="54">
        <v>1757.71</v>
      </c>
      <c r="M31" s="54">
        <v>1861.35</v>
      </c>
      <c r="N31" s="54">
        <v>1966.43</v>
      </c>
      <c r="O31" s="54">
        <v>2005.43</v>
      </c>
      <c r="P31" s="54">
        <v>2060.88</v>
      </c>
      <c r="Q31" s="54">
        <v>2163.6</v>
      </c>
      <c r="R31" s="54">
        <v>1885.63</v>
      </c>
      <c r="S31" s="54">
        <v>1911.3</v>
      </c>
      <c r="T31" s="54">
        <v>1903.45</v>
      </c>
      <c r="U31" s="54">
        <v>1939.63</v>
      </c>
      <c r="V31" s="54">
        <v>1980.76</v>
      </c>
      <c r="W31" s="54">
        <v>1864.88</v>
      </c>
      <c r="X31" s="54">
        <v>1859.7</v>
      </c>
      <c r="Y31" s="54">
        <v>1876.48</v>
      </c>
      <c r="Z31" s="54">
        <v>1879.67</v>
      </c>
      <c r="AA31" s="54">
        <v>1933.08</v>
      </c>
      <c r="AB31" s="54">
        <v>1930.67</v>
      </c>
    </row>
    <row r="32" spans="2:28" ht="15.75" x14ac:dyDescent="0.3">
      <c r="B32" s="7" t="s">
        <v>147</v>
      </c>
      <c r="C32" s="7" t="s">
        <v>153</v>
      </c>
      <c r="D32" s="54">
        <v>126959.33</v>
      </c>
      <c r="E32" s="54">
        <v>132548.26</v>
      </c>
      <c r="F32" s="54">
        <v>138616.57999999999</v>
      </c>
      <c r="G32" s="54">
        <v>145975.06</v>
      </c>
      <c r="H32" s="54">
        <v>149268.96</v>
      </c>
      <c r="I32" s="54">
        <v>158845.21</v>
      </c>
      <c r="J32" s="54">
        <v>167529.84</v>
      </c>
      <c r="K32" s="54">
        <v>178116</v>
      </c>
      <c r="L32" s="54">
        <v>189721.46</v>
      </c>
      <c r="M32" s="54">
        <v>193305.41</v>
      </c>
      <c r="N32" s="54">
        <v>201325.15</v>
      </c>
      <c r="O32" s="54">
        <v>208020.41</v>
      </c>
      <c r="P32" s="54">
        <v>216635.4</v>
      </c>
      <c r="Q32" s="54">
        <v>217956.06</v>
      </c>
      <c r="R32" s="54">
        <v>222934.2</v>
      </c>
      <c r="S32" s="54">
        <v>224183.54</v>
      </c>
      <c r="T32" s="54">
        <v>235798.82</v>
      </c>
      <c r="U32" s="54">
        <v>246240.87</v>
      </c>
      <c r="V32" s="54">
        <v>278219.98</v>
      </c>
      <c r="W32" s="54">
        <v>280234.49</v>
      </c>
      <c r="X32" s="54">
        <v>287445.64</v>
      </c>
      <c r="Y32" s="54">
        <v>311437.73</v>
      </c>
      <c r="Z32" s="54">
        <v>316247.45</v>
      </c>
      <c r="AA32" s="54">
        <v>333148.90999999997</v>
      </c>
      <c r="AB32" s="54">
        <v>353873.48</v>
      </c>
    </row>
    <row r="33" spans="2:28" ht="15.75" x14ac:dyDescent="0.3">
      <c r="B33" s="7" t="s">
        <v>147</v>
      </c>
      <c r="C33" s="7" t="s">
        <v>154</v>
      </c>
      <c r="D33" s="54">
        <v>8083.8</v>
      </c>
      <c r="E33" s="54">
        <v>8138.93</v>
      </c>
      <c r="F33" s="54">
        <v>8057.07</v>
      </c>
      <c r="G33" s="54">
        <v>8436.9599999999991</v>
      </c>
      <c r="H33" s="54">
        <v>8643.8799999999992</v>
      </c>
      <c r="I33" s="54">
        <v>9260.36</v>
      </c>
      <c r="J33" s="54">
        <v>9960.98</v>
      </c>
      <c r="K33" s="54">
        <v>10666.08</v>
      </c>
      <c r="L33" s="54">
        <v>11281.48</v>
      </c>
      <c r="M33" s="54">
        <v>11953.93</v>
      </c>
      <c r="N33" s="54">
        <v>12505.51</v>
      </c>
      <c r="O33" s="54">
        <v>12924.49</v>
      </c>
      <c r="P33" s="54">
        <v>13120.16</v>
      </c>
      <c r="Q33" s="54">
        <v>13236.99</v>
      </c>
      <c r="R33" s="54">
        <v>13619</v>
      </c>
      <c r="S33" s="54">
        <v>14010.46</v>
      </c>
      <c r="T33" s="54">
        <v>14733.89</v>
      </c>
      <c r="U33" s="54">
        <v>15287.03</v>
      </c>
      <c r="V33" s="54">
        <v>16576.54</v>
      </c>
      <c r="W33" s="54">
        <v>16866.330000000002</v>
      </c>
      <c r="X33" s="54">
        <v>17855.39</v>
      </c>
      <c r="Y33" s="54">
        <v>19195.59</v>
      </c>
      <c r="Z33" s="54">
        <v>20046.39</v>
      </c>
      <c r="AA33" s="54">
        <v>20999.33</v>
      </c>
      <c r="AB33" s="54">
        <v>21840.16</v>
      </c>
    </row>
    <row r="34" spans="2:28" ht="15.75" x14ac:dyDescent="0.3">
      <c r="B34" s="7" t="s">
        <v>147</v>
      </c>
      <c r="C34" s="7" t="s">
        <v>155</v>
      </c>
      <c r="D34" s="54">
        <v>27729.57</v>
      </c>
      <c r="E34" s="54">
        <v>26253.85</v>
      </c>
      <c r="F34" s="54">
        <v>24746.28</v>
      </c>
      <c r="G34" s="54">
        <v>25813.99</v>
      </c>
      <c r="H34" s="54">
        <v>26730.87</v>
      </c>
      <c r="I34" s="54">
        <v>28512.31</v>
      </c>
      <c r="J34" s="54">
        <v>30764.48</v>
      </c>
      <c r="K34" s="54">
        <v>32912.230000000003</v>
      </c>
      <c r="L34" s="54">
        <v>34827.21</v>
      </c>
      <c r="M34" s="54">
        <v>37231.94</v>
      </c>
      <c r="N34" s="54">
        <v>38757.019999999997</v>
      </c>
      <c r="O34" s="54">
        <v>40033.03</v>
      </c>
      <c r="P34" s="54">
        <v>40421.480000000003</v>
      </c>
      <c r="Q34" s="54">
        <v>41016.629999999997</v>
      </c>
      <c r="R34" s="54">
        <v>42045.37</v>
      </c>
      <c r="S34" s="54">
        <v>43231.74</v>
      </c>
      <c r="T34" s="54">
        <v>42768.5</v>
      </c>
      <c r="U34" s="54">
        <v>46181.760000000002</v>
      </c>
      <c r="V34" s="54">
        <v>48401.39</v>
      </c>
      <c r="W34" s="54">
        <v>48403.32</v>
      </c>
      <c r="X34" s="54">
        <v>52406.64</v>
      </c>
      <c r="Y34" s="54">
        <v>55624.81</v>
      </c>
      <c r="Z34" s="54">
        <v>57832.97</v>
      </c>
      <c r="AA34" s="54">
        <v>60988.09</v>
      </c>
      <c r="AB34" s="54">
        <v>62328.39</v>
      </c>
    </row>
    <row r="35" spans="2:28" ht="15.75" x14ac:dyDescent="0.3">
      <c r="B35" s="7" t="s">
        <v>147</v>
      </c>
      <c r="C35" s="7" t="s">
        <v>156</v>
      </c>
      <c r="D35" s="54">
        <v>111593.63</v>
      </c>
      <c r="E35" s="54">
        <v>116626.75</v>
      </c>
      <c r="F35" s="54">
        <v>121782.36</v>
      </c>
      <c r="G35" s="54">
        <v>127890.5</v>
      </c>
      <c r="H35" s="54">
        <v>130842.23</v>
      </c>
      <c r="I35" s="54">
        <v>139382.93</v>
      </c>
      <c r="J35" s="54">
        <v>147983.19</v>
      </c>
      <c r="K35" s="54">
        <v>157219.15</v>
      </c>
      <c r="L35" s="54">
        <v>167477.99</v>
      </c>
      <c r="M35" s="54">
        <v>170984.14</v>
      </c>
      <c r="N35" s="54">
        <v>178075.19</v>
      </c>
      <c r="O35" s="54">
        <v>183984.95</v>
      </c>
      <c r="P35" s="54">
        <v>192059.61</v>
      </c>
      <c r="Q35" s="54">
        <v>193970.19</v>
      </c>
      <c r="R35" s="54">
        <v>198961.89</v>
      </c>
      <c r="S35" s="54">
        <v>199219.85</v>
      </c>
      <c r="T35" s="54">
        <v>209109.37</v>
      </c>
      <c r="U35" s="54">
        <v>216886.66</v>
      </c>
      <c r="V35" s="54">
        <v>248210.65</v>
      </c>
      <c r="W35" s="54">
        <v>251479.58</v>
      </c>
      <c r="X35" s="54">
        <v>257813.86</v>
      </c>
      <c r="Y35" s="54">
        <v>279149.67</v>
      </c>
      <c r="Z35" s="54">
        <v>282880.77</v>
      </c>
      <c r="AA35" s="54">
        <v>297185.57</v>
      </c>
      <c r="AB35" s="54">
        <v>314915.71000000002</v>
      </c>
    </row>
    <row r="36" spans="2:28" ht="15.75" x14ac:dyDescent="0.3">
      <c r="B36" s="7" t="s">
        <v>147</v>
      </c>
      <c r="C36" s="7" t="s">
        <v>157</v>
      </c>
      <c r="D36" s="54">
        <v>26824.28</v>
      </c>
      <c r="E36" s="54">
        <v>27784.21</v>
      </c>
      <c r="F36" s="54">
        <v>29486.880000000001</v>
      </c>
      <c r="G36" s="54">
        <v>30624.91</v>
      </c>
      <c r="H36" s="54">
        <v>32198.33</v>
      </c>
      <c r="I36" s="54">
        <v>34289.33</v>
      </c>
      <c r="J36" s="54">
        <v>36568.65</v>
      </c>
      <c r="K36" s="54">
        <v>38108.9</v>
      </c>
      <c r="L36" s="54">
        <v>40982.230000000003</v>
      </c>
      <c r="M36" s="54">
        <v>43513.87</v>
      </c>
      <c r="N36" s="54">
        <v>45299.98</v>
      </c>
      <c r="O36" s="54">
        <v>46793.22</v>
      </c>
      <c r="P36" s="54">
        <v>48111.63</v>
      </c>
      <c r="Q36" s="54">
        <v>49323.02</v>
      </c>
      <c r="R36" s="54">
        <v>44792.66</v>
      </c>
      <c r="S36" s="54">
        <v>45839.78</v>
      </c>
      <c r="T36" s="54">
        <v>46936.39</v>
      </c>
      <c r="U36" s="54">
        <v>52736</v>
      </c>
      <c r="V36" s="54">
        <v>56745.48</v>
      </c>
      <c r="W36" s="54">
        <v>60579.839999999997</v>
      </c>
      <c r="X36" s="54">
        <v>63084.63</v>
      </c>
      <c r="Y36" s="54">
        <v>68331.960000000006</v>
      </c>
      <c r="Z36" s="54">
        <v>76039.960000000006</v>
      </c>
      <c r="AA36" s="54">
        <v>78563.62</v>
      </c>
      <c r="AB36" s="54">
        <v>87145.09</v>
      </c>
    </row>
    <row r="37" spans="2:28" ht="15.75" x14ac:dyDescent="0.3">
      <c r="B37" s="7" t="s">
        <v>147</v>
      </c>
      <c r="C37" s="7" t="s">
        <v>158</v>
      </c>
      <c r="D37" s="54">
        <v>3566.68</v>
      </c>
      <c r="E37" s="54">
        <v>3453.27</v>
      </c>
      <c r="F37" s="54">
        <v>3268.25</v>
      </c>
      <c r="G37" s="54">
        <v>3411.35</v>
      </c>
      <c r="H37" s="54">
        <v>3529.31</v>
      </c>
      <c r="I37" s="54">
        <v>3766.07</v>
      </c>
      <c r="J37" s="54">
        <v>4071.83</v>
      </c>
      <c r="K37" s="54">
        <v>4348.75</v>
      </c>
      <c r="L37" s="54">
        <v>4617.38</v>
      </c>
      <c r="M37" s="54">
        <v>4951.62</v>
      </c>
      <c r="N37" s="54">
        <v>5156.96</v>
      </c>
      <c r="O37" s="54">
        <v>5326.81</v>
      </c>
      <c r="P37" s="54">
        <v>5395.24</v>
      </c>
      <c r="Q37" s="54">
        <v>5442.8</v>
      </c>
      <c r="R37" s="54">
        <v>5594.31</v>
      </c>
      <c r="S37" s="54">
        <v>5743.47</v>
      </c>
      <c r="T37" s="54">
        <v>5716.17</v>
      </c>
      <c r="U37" s="54">
        <v>6172.2</v>
      </c>
      <c r="V37" s="54">
        <v>6469.5</v>
      </c>
      <c r="W37" s="54">
        <v>6483.16</v>
      </c>
      <c r="X37" s="54">
        <v>6957.29</v>
      </c>
      <c r="Y37" s="54">
        <v>7384.73</v>
      </c>
      <c r="Z37" s="54">
        <v>7689.17</v>
      </c>
      <c r="AA37" s="54">
        <v>8091.16</v>
      </c>
      <c r="AB37" s="54">
        <v>8327.91</v>
      </c>
    </row>
    <row r="38" spans="2:28" ht="15.75" x14ac:dyDescent="0.3">
      <c r="B38" s="7" t="s">
        <v>147</v>
      </c>
      <c r="C38" s="7" t="s">
        <v>159</v>
      </c>
      <c r="D38" s="54">
        <v>110216.21</v>
      </c>
      <c r="E38" s="54">
        <v>114095.77</v>
      </c>
      <c r="F38" s="54">
        <v>120766.57</v>
      </c>
      <c r="G38" s="54">
        <v>125300.22</v>
      </c>
      <c r="H38" s="54">
        <v>131658.22</v>
      </c>
      <c r="I38" s="54">
        <v>140165.64000000001</v>
      </c>
      <c r="J38" s="54">
        <v>149475.75</v>
      </c>
      <c r="K38" s="54">
        <v>153262.26999999999</v>
      </c>
      <c r="L38" s="54">
        <v>163697.54999999999</v>
      </c>
      <c r="M38" s="54">
        <v>173873.88</v>
      </c>
      <c r="N38" s="54">
        <v>181079.78</v>
      </c>
      <c r="O38" s="54">
        <v>187043.41</v>
      </c>
      <c r="P38" s="54">
        <v>192423.75</v>
      </c>
      <c r="Q38" s="54">
        <v>197793.03</v>
      </c>
      <c r="R38" s="54">
        <v>176717</v>
      </c>
      <c r="S38" s="54">
        <v>179398.08</v>
      </c>
      <c r="T38" s="54">
        <v>181718.33</v>
      </c>
      <c r="U38" s="54">
        <v>202823.96</v>
      </c>
      <c r="V38" s="54">
        <v>216700.17</v>
      </c>
      <c r="W38" s="54">
        <v>234051.58</v>
      </c>
      <c r="X38" s="54">
        <v>248734.75</v>
      </c>
      <c r="Y38" s="54">
        <v>266723.74</v>
      </c>
      <c r="Z38" s="54">
        <v>308206.53999999998</v>
      </c>
      <c r="AA38" s="54">
        <v>318464.09000000003</v>
      </c>
      <c r="AB38" s="54">
        <v>346313.89</v>
      </c>
    </row>
    <row r="39" spans="2:28" ht="15.75" x14ac:dyDescent="0.3">
      <c r="B39" s="7" t="s">
        <v>147</v>
      </c>
      <c r="C39" s="7" t="s">
        <v>160</v>
      </c>
      <c r="D39" s="54">
        <v>52653.17</v>
      </c>
      <c r="E39" s="54">
        <v>55176.36</v>
      </c>
      <c r="F39" s="54">
        <v>59233.47</v>
      </c>
      <c r="G39" s="54">
        <v>62065.440000000002</v>
      </c>
      <c r="H39" s="54">
        <v>62077.91</v>
      </c>
      <c r="I39" s="54">
        <v>65929.8</v>
      </c>
      <c r="J39" s="54">
        <v>71190.399999999994</v>
      </c>
      <c r="K39" s="54">
        <v>75755.47</v>
      </c>
      <c r="L39" s="54">
        <v>81029.14</v>
      </c>
      <c r="M39" s="54">
        <v>82388.13</v>
      </c>
      <c r="N39" s="54">
        <v>85803.06</v>
      </c>
      <c r="O39" s="54">
        <v>88749.440000000002</v>
      </c>
      <c r="P39" s="54">
        <v>92534.11</v>
      </c>
      <c r="Q39" s="54">
        <v>93126.57</v>
      </c>
      <c r="R39" s="54">
        <v>92665.97</v>
      </c>
      <c r="S39" s="54">
        <v>96181.42</v>
      </c>
      <c r="T39" s="54">
        <v>105234.06</v>
      </c>
      <c r="U39" s="54">
        <v>116332.22</v>
      </c>
      <c r="V39" s="54">
        <v>119935.39</v>
      </c>
      <c r="W39" s="54">
        <v>121357.15</v>
      </c>
      <c r="X39" s="54">
        <v>125454.6</v>
      </c>
      <c r="Y39" s="54">
        <v>137197.20000000001</v>
      </c>
      <c r="Z39" s="54">
        <v>149411.94</v>
      </c>
      <c r="AA39" s="54">
        <v>156232.10999999999</v>
      </c>
      <c r="AB39" s="54">
        <v>164384.57</v>
      </c>
    </row>
    <row r="40" spans="2:28" ht="15.75" x14ac:dyDescent="0.3">
      <c r="B40" s="7" t="s">
        <v>147</v>
      </c>
      <c r="C40" s="7" t="s">
        <v>161</v>
      </c>
      <c r="D40" s="54">
        <v>137252.74</v>
      </c>
      <c r="E40" s="54">
        <v>143338.57999999999</v>
      </c>
      <c r="F40" s="54">
        <v>149610.68</v>
      </c>
      <c r="G40" s="54">
        <v>158218.73000000001</v>
      </c>
      <c r="H40" s="54">
        <v>162164.54999999999</v>
      </c>
      <c r="I40" s="54">
        <v>174422.86</v>
      </c>
      <c r="J40" s="54">
        <v>186611.98</v>
      </c>
      <c r="K40" s="54">
        <v>199160.04</v>
      </c>
      <c r="L40" s="54">
        <v>211594.31</v>
      </c>
      <c r="M40" s="54">
        <v>223889.43</v>
      </c>
      <c r="N40" s="54">
        <v>233269.53</v>
      </c>
      <c r="O40" s="54">
        <v>240950.54</v>
      </c>
      <c r="P40" s="54">
        <v>245406.89</v>
      </c>
      <c r="Q40" s="54">
        <v>247157.26</v>
      </c>
      <c r="R40" s="54">
        <v>258914.75</v>
      </c>
      <c r="S40" s="54">
        <v>268328.09000000003</v>
      </c>
      <c r="T40" s="54">
        <v>297825.2</v>
      </c>
      <c r="U40" s="54">
        <v>303340.27</v>
      </c>
      <c r="V40" s="54">
        <v>326414.71999999997</v>
      </c>
      <c r="W40" s="54">
        <v>330387.17</v>
      </c>
      <c r="X40" s="54">
        <v>344753.79</v>
      </c>
      <c r="Y40" s="54">
        <v>372877.71</v>
      </c>
      <c r="Z40" s="54">
        <v>395916.22</v>
      </c>
      <c r="AA40" s="54">
        <v>411536.6</v>
      </c>
      <c r="AB40" s="54">
        <v>422963.94</v>
      </c>
    </row>
    <row r="41" spans="2:28" ht="15.75" x14ac:dyDescent="0.3">
      <c r="B41" s="7" t="s">
        <v>147</v>
      </c>
      <c r="C41" s="7" t="s">
        <v>162</v>
      </c>
      <c r="D41" s="54">
        <v>6393.15</v>
      </c>
      <c r="E41" s="54">
        <v>6180.55</v>
      </c>
      <c r="F41" s="54">
        <v>5728.82</v>
      </c>
      <c r="G41" s="54">
        <v>5984.14</v>
      </c>
      <c r="H41" s="54">
        <v>6194.27</v>
      </c>
      <c r="I41" s="54">
        <v>6604.51</v>
      </c>
      <c r="J41" s="54">
        <v>7163.17</v>
      </c>
      <c r="K41" s="54">
        <v>7682.57</v>
      </c>
      <c r="L41" s="54">
        <v>8136.67</v>
      </c>
      <c r="M41" s="54">
        <v>8702.7900000000009</v>
      </c>
      <c r="N41" s="54">
        <v>9061.48</v>
      </c>
      <c r="O41" s="54">
        <v>9359.7999999999993</v>
      </c>
      <c r="P41" s="54">
        <v>9507.57</v>
      </c>
      <c r="Q41" s="54">
        <v>9595.23</v>
      </c>
      <c r="R41" s="54">
        <v>9838.73</v>
      </c>
      <c r="S41" s="54">
        <v>10101.709999999999</v>
      </c>
      <c r="T41" s="54">
        <v>10014.459999999999</v>
      </c>
      <c r="U41" s="54">
        <v>10711.26</v>
      </c>
      <c r="V41" s="54">
        <v>11172.11</v>
      </c>
      <c r="W41" s="54">
        <v>11247.04</v>
      </c>
      <c r="X41" s="54">
        <v>12108.55</v>
      </c>
      <c r="Y41" s="54">
        <v>12869.05</v>
      </c>
      <c r="Z41" s="54">
        <v>13409.33</v>
      </c>
      <c r="AA41" s="54">
        <v>14088.66</v>
      </c>
      <c r="AB41" s="54">
        <v>14449.52</v>
      </c>
    </row>
    <row r="42" spans="2:28" ht="15.75" x14ac:dyDescent="0.3">
      <c r="B42" s="7" t="s">
        <v>147</v>
      </c>
      <c r="C42" s="7" t="s">
        <v>163</v>
      </c>
      <c r="D42" s="54">
        <v>425499.67</v>
      </c>
      <c r="E42" s="54">
        <v>447593.86</v>
      </c>
      <c r="F42" s="54">
        <v>467145.05</v>
      </c>
      <c r="G42" s="54">
        <v>492922.6</v>
      </c>
      <c r="H42" s="54">
        <v>501489.76</v>
      </c>
      <c r="I42" s="54">
        <v>539168.11</v>
      </c>
      <c r="J42" s="54">
        <v>574022.66</v>
      </c>
      <c r="K42" s="54">
        <v>611839.87</v>
      </c>
      <c r="L42" s="54">
        <v>651625.86</v>
      </c>
      <c r="M42" s="54">
        <v>683387.47</v>
      </c>
      <c r="N42" s="54">
        <v>711909.78</v>
      </c>
      <c r="O42" s="54">
        <v>735392.47</v>
      </c>
      <c r="P42" s="54">
        <v>750963.46</v>
      </c>
      <c r="Q42" s="54">
        <v>751418.19</v>
      </c>
      <c r="R42" s="54">
        <v>781459.01</v>
      </c>
      <c r="S42" s="54">
        <v>802766.71</v>
      </c>
      <c r="T42" s="54">
        <v>870268.02</v>
      </c>
      <c r="U42" s="54">
        <v>892608.14</v>
      </c>
      <c r="V42" s="54">
        <v>982157.77</v>
      </c>
      <c r="W42" s="54">
        <v>988312.27</v>
      </c>
      <c r="X42" s="54">
        <v>1024991.42</v>
      </c>
      <c r="Y42" s="54">
        <v>1110644.82</v>
      </c>
      <c r="Z42" s="54">
        <v>1168291.77</v>
      </c>
      <c r="AA42" s="54">
        <v>1220362.48</v>
      </c>
      <c r="AB42" s="54">
        <v>1260852.28</v>
      </c>
    </row>
    <row r="43" spans="2:28" ht="15.75" x14ac:dyDescent="0.3">
      <c r="B43" s="7" t="s">
        <v>147</v>
      </c>
      <c r="C43" s="7" t="s">
        <v>164</v>
      </c>
      <c r="D43" s="54">
        <v>124581.08</v>
      </c>
      <c r="E43" s="54">
        <v>130578.2</v>
      </c>
      <c r="F43" s="54">
        <v>140055.38</v>
      </c>
      <c r="G43" s="54">
        <v>146574.20000000001</v>
      </c>
      <c r="H43" s="54">
        <v>146291.29</v>
      </c>
      <c r="I43" s="54">
        <v>155387.22</v>
      </c>
      <c r="J43" s="54">
        <v>167783.85</v>
      </c>
      <c r="K43" s="54">
        <v>178526.86</v>
      </c>
      <c r="L43" s="54">
        <v>190918.58</v>
      </c>
      <c r="M43" s="54">
        <v>194021.2</v>
      </c>
      <c r="N43" s="54">
        <v>202066.45</v>
      </c>
      <c r="O43" s="54">
        <v>209046.39999999999</v>
      </c>
      <c r="P43" s="54">
        <v>218037.21</v>
      </c>
      <c r="Q43" s="54">
        <v>219387.82</v>
      </c>
      <c r="R43" s="54">
        <v>218441.35</v>
      </c>
      <c r="S43" s="54">
        <v>226661.21</v>
      </c>
      <c r="T43" s="54">
        <v>248256.12</v>
      </c>
      <c r="U43" s="54">
        <v>273987.84999999998</v>
      </c>
      <c r="V43" s="54">
        <v>282902.95</v>
      </c>
      <c r="W43" s="54">
        <v>286460.43</v>
      </c>
      <c r="X43" s="54">
        <v>296227</v>
      </c>
      <c r="Y43" s="54">
        <v>324410.99</v>
      </c>
      <c r="Z43" s="54">
        <v>351718.35</v>
      </c>
      <c r="AA43" s="54">
        <v>367475.86</v>
      </c>
      <c r="AB43" s="54">
        <v>386296.29</v>
      </c>
    </row>
    <row r="44" spans="2:28" ht="15.75" x14ac:dyDescent="0.3">
      <c r="B44" s="7" t="s">
        <v>147</v>
      </c>
      <c r="C44" s="7" t="s">
        <v>165</v>
      </c>
      <c r="D44" s="54">
        <v>381979.62</v>
      </c>
      <c r="E44" s="54">
        <v>401343.94</v>
      </c>
      <c r="F44" s="54">
        <v>425374.34</v>
      </c>
      <c r="G44" s="54">
        <v>444812.4</v>
      </c>
      <c r="H44" s="54">
        <v>449382.26</v>
      </c>
      <c r="I44" s="54">
        <v>476911.65</v>
      </c>
      <c r="J44" s="54">
        <v>508203.79</v>
      </c>
      <c r="K44" s="54">
        <v>540706.42000000004</v>
      </c>
      <c r="L44" s="54">
        <v>576832.74</v>
      </c>
      <c r="M44" s="54">
        <v>591839.13</v>
      </c>
      <c r="N44" s="54">
        <v>616380.61</v>
      </c>
      <c r="O44" s="54">
        <v>637262.85</v>
      </c>
      <c r="P44" s="54">
        <v>664797.21</v>
      </c>
      <c r="Q44" s="54">
        <v>666386.71</v>
      </c>
      <c r="R44" s="54">
        <v>670580.99</v>
      </c>
      <c r="S44" s="54">
        <v>690330.79</v>
      </c>
      <c r="T44" s="54">
        <v>741602.56</v>
      </c>
      <c r="U44" s="54">
        <v>804026</v>
      </c>
      <c r="V44" s="54">
        <v>851906.63</v>
      </c>
      <c r="W44" s="54">
        <v>863595.35</v>
      </c>
      <c r="X44" s="54">
        <v>894791.63</v>
      </c>
      <c r="Y44" s="54">
        <v>968853.1</v>
      </c>
      <c r="Z44" s="54">
        <v>1022565.46</v>
      </c>
      <c r="AA44" s="54">
        <v>1071468.43</v>
      </c>
      <c r="AB44" s="54">
        <v>1132882.6299999999</v>
      </c>
    </row>
    <row r="45" spans="2:28" ht="15.75" x14ac:dyDescent="0.3">
      <c r="B45" s="7" t="s">
        <v>147</v>
      </c>
      <c r="C45" s="7" t="s">
        <v>166</v>
      </c>
      <c r="D45" s="54">
        <v>19534.53</v>
      </c>
      <c r="E45" s="54">
        <v>20228.34</v>
      </c>
      <c r="F45" s="54">
        <v>21369.93</v>
      </c>
      <c r="G45" s="54">
        <v>22173.41</v>
      </c>
      <c r="H45" s="54">
        <v>23475.53</v>
      </c>
      <c r="I45" s="54">
        <v>24983.79</v>
      </c>
      <c r="J45" s="54">
        <v>26646.66</v>
      </c>
      <c r="K45" s="54">
        <v>27556.62</v>
      </c>
      <c r="L45" s="54">
        <v>29481.29</v>
      </c>
      <c r="M45" s="54">
        <v>31298.77</v>
      </c>
      <c r="N45" s="54">
        <v>32583.37</v>
      </c>
      <c r="O45" s="54">
        <v>33656.47</v>
      </c>
      <c r="P45" s="54">
        <v>34652.160000000003</v>
      </c>
      <c r="Q45" s="54">
        <v>35545.4</v>
      </c>
      <c r="R45" s="54">
        <v>30952.39</v>
      </c>
      <c r="S45" s="54">
        <v>31516.38</v>
      </c>
      <c r="T45" s="54">
        <v>31941.78</v>
      </c>
      <c r="U45" s="54">
        <v>35603.61</v>
      </c>
      <c r="V45" s="54">
        <v>38001.22</v>
      </c>
      <c r="W45" s="54">
        <v>40919.949999999997</v>
      </c>
      <c r="X45" s="54">
        <v>43176.65</v>
      </c>
      <c r="Y45" s="54">
        <v>46578.77</v>
      </c>
      <c r="Z45" s="54">
        <v>53054.93</v>
      </c>
      <c r="AA45" s="54">
        <v>54821.3</v>
      </c>
      <c r="AB45" s="54">
        <v>60361.55</v>
      </c>
    </row>
    <row r="46" spans="2:28" ht="15.75" x14ac:dyDescent="0.3">
      <c r="B46" s="7" t="s">
        <v>147</v>
      </c>
      <c r="C46" s="7" t="s">
        <v>167</v>
      </c>
      <c r="D46" s="54">
        <v>3535.32</v>
      </c>
      <c r="E46" s="54">
        <v>3680.35</v>
      </c>
      <c r="F46" s="54">
        <v>3829.75</v>
      </c>
      <c r="G46" s="54">
        <v>3981.92</v>
      </c>
      <c r="H46" s="54">
        <v>4140.47</v>
      </c>
      <c r="I46" s="54">
        <v>4403.3500000000004</v>
      </c>
      <c r="J46" s="54">
        <v>4789.41</v>
      </c>
      <c r="K46" s="54">
        <v>5168.4399999999996</v>
      </c>
      <c r="L46" s="54">
        <v>5517.03</v>
      </c>
      <c r="M46" s="54">
        <v>5922.25</v>
      </c>
      <c r="N46" s="54">
        <v>6585.71</v>
      </c>
      <c r="O46" s="54">
        <v>6811.02</v>
      </c>
      <c r="P46" s="54">
        <v>6913.94</v>
      </c>
      <c r="Q46" s="54">
        <v>7125.64</v>
      </c>
      <c r="R46" s="54">
        <v>6944.77</v>
      </c>
      <c r="S46" s="54">
        <v>7135.19</v>
      </c>
      <c r="T46" s="54">
        <v>7264.11</v>
      </c>
      <c r="U46" s="54">
        <v>7361.91</v>
      </c>
      <c r="V46" s="54">
        <v>7827.61</v>
      </c>
      <c r="W46" s="54">
        <v>8204.08</v>
      </c>
      <c r="X46" s="54">
        <v>8421.59</v>
      </c>
      <c r="Y46" s="54">
        <v>8867.07</v>
      </c>
      <c r="Z46" s="54">
        <v>9486.4</v>
      </c>
      <c r="AA46" s="54">
        <v>9989.93</v>
      </c>
      <c r="AB46" s="54">
        <v>11592.2</v>
      </c>
    </row>
    <row r="47" spans="2:28" ht="15.75" x14ac:dyDescent="0.3">
      <c r="B47" s="7" t="s">
        <v>147</v>
      </c>
      <c r="C47" s="7" t="s">
        <v>168</v>
      </c>
      <c r="D47" s="54">
        <v>185143.96</v>
      </c>
      <c r="E47" s="54">
        <v>195958.47</v>
      </c>
      <c r="F47" s="54">
        <v>204615.49</v>
      </c>
      <c r="G47" s="54">
        <v>215818.96</v>
      </c>
      <c r="H47" s="54">
        <v>217972.89</v>
      </c>
      <c r="I47" s="54">
        <v>235322.56</v>
      </c>
      <c r="J47" s="54">
        <v>251612.04</v>
      </c>
      <c r="K47" s="54">
        <v>268007.67999999999</v>
      </c>
      <c r="L47" s="54">
        <v>285194.92</v>
      </c>
      <c r="M47" s="54">
        <v>300497.96999999997</v>
      </c>
      <c r="N47" s="54">
        <v>313046.87</v>
      </c>
      <c r="O47" s="54">
        <v>323357.90999999997</v>
      </c>
      <c r="P47" s="54">
        <v>329769.40000000002</v>
      </c>
      <c r="Q47" s="54">
        <v>328072.13</v>
      </c>
      <c r="R47" s="54">
        <v>342998.81</v>
      </c>
      <c r="S47" s="54">
        <v>353604.08</v>
      </c>
      <c r="T47" s="54">
        <v>388638.59</v>
      </c>
      <c r="U47" s="54">
        <v>399272.2</v>
      </c>
      <c r="V47" s="54">
        <v>446682.26</v>
      </c>
      <c r="W47" s="54">
        <v>448416.48</v>
      </c>
      <c r="X47" s="54">
        <v>464957.57</v>
      </c>
      <c r="Y47" s="54">
        <v>507305.79</v>
      </c>
      <c r="Z47" s="54">
        <v>537805.76</v>
      </c>
      <c r="AA47" s="54">
        <v>561140.36</v>
      </c>
      <c r="AB47" s="54">
        <v>574498.22</v>
      </c>
    </row>
    <row r="48" spans="2:28" ht="15.75" x14ac:dyDescent="0.3">
      <c r="B48" s="7" t="s">
        <v>147</v>
      </c>
      <c r="C48" s="7" t="s">
        <v>169</v>
      </c>
      <c r="D48" s="54">
        <v>35133.01</v>
      </c>
      <c r="E48" s="54">
        <v>36562.9</v>
      </c>
      <c r="F48" s="54">
        <v>38063.879999999997</v>
      </c>
      <c r="G48" s="54">
        <v>39499.660000000003</v>
      </c>
      <c r="H48" s="54">
        <v>41026.199999999997</v>
      </c>
      <c r="I48" s="54">
        <v>43662.38</v>
      </c>
      <c r="J48" s="54">
        <v>47379.93</v>
      </c>
      <c r="K48" s="54">
        <v>51395.05</v>
      </c>
      <c r="L48" s="54">
        <v>54961.440000000002</v>
      </c>
      <c r="M48" s="54">
        <v>58907.29</v>
      </c>
      <c r="N48" s="54">
        <v>65228.9</v>
      </c>
      <c r="O48" s="54">
        <v>67479.259999999995</v>
      </c>
      <c r="P48" s="54">
        <v>67978.600000000006</v>
      </c>
      <c r="Q48" s="54">
        <v>70047.83</v>
      </c>
      <c r="R48" s="54">
        <v>67788.41</v>
      </c>
      <c r="S48" s="54">
        <v>69898.97</v>
      </c>
      <c r="T48" s="54">
        <v>70681.72</v>
      </c>
      <c r="U48" s="54">
        <v>71705.98</v>
      </c>
      <c r="V48" s="54">
        <v>76573.460000000006</v>
      </c>
      <c r="W48" s="54">
        <v>80132.600000000006</v>
      </c>
      <c r="X48" s="54">
        <v>82756.17</v>
      </c>
      <c r="Y48" s="54">
        <v>86875.72</v>
      </c>
      <c r="Z48" s="54">
        <v>91860.22</v>
      </c>
      <c r="AA48" s="54">
        <v>96753.35</v>
      </c>
      <c r="AB48" s="54">
        <v>112700.16</v>
      </c>
    </row>
    <row r="49" spans="2:28" ht="15.75" x14ac:dyDescent="0.3">
      <c r="B49" s="7" t="s">
        <v>147</v>
      </c>
      <c r="C49" s="7" t="s">
        <v>170</v>
      </c>
      <c r="D49" s="54">
        <v>7720.87</v>
      </c>
      <c r="E49" s="54">
        <v>7466.21</v>
      </c>
      <c r="F49" s="54">
        <v>6936.46</v>
      </c>
      <c r="G49" s="54">
        <v>7243.83</v>
      </c>
      <c r="H49" s="54">
        <v>7503.69</v>
      </c>
      <c r="I49" s="54">
        <v>8002.62</v>
      </c>
      <c r="J49" s="54">
        <v>8692.1200000000008</v>
      </c>
      <c r="K49" s="54">
        <v>9296.85</v>
      </c>
      <c r="L49" s="54">
        <v>9847.6</v>
      </c>
      <c r="M49" s="54">
        <v>10528.99</v>
      </c>
      <c r="N49" s="54">
        <v>10965.02</v>
      </c>
      <c r="O49" s="54">
        <v>11326.05</v>
      </c>
      <c r="P49" s="54">
        <v>11443.88</v>
      </c>
      <c r="Q49" s="54">
        <v>11563.82</v>
      </c>
      <c r="R49" s="54">
        <v>11866.54</v>
      </c>
      <c r="S49" s="54">
        <v>12188.48</v>
      </c>
      <c r="T49" s="54">
        <v>12105.2</v>
      </c>
      <c r="U49" s="54">
        <v>12973.5</v>
      </c>
      <c r="V49" s="54">
        <v>13525.18</v>
      </c>
      <c r="W49" s="54">
        <v>13587.36</v>
      </c>
      <c r="X49" s="54">
        <v>14606.92</v>
      </c>
      <c r="Y49" s="54">
        <v>15468.46</v>
      </c>
      <c r="Z49" s="54">
        <v>16166.68</v>
      </c>
      <c r="AA49" s="54">
        <v>17024.47</v>
      </c>
      <c r="AB49" s="54">
        <v>17432.759999999998</v>
      </c>
    </row>
    <row r="50" spans="2:28" ht="15.75" x14ac:dyDescent="0.3">
      <c r="B50" s="7" t="s">
        <v>147</v>
      </c>
      <c r="C50" s="7" t="s">
        <v>171</v>
      </c>
      <c r="D50" s="54">
        <v>26107.200000000001</v>
      </c>
      <c r="E50" s="54">
        <v>25608.65</v>
      </c>
      <c r="F50" s="54">
        <v>23535.5</v>
      </c>
      <c r="G50" s="54">
        <v>24604.84</v>
      </c>
      <c r="H50" s="54">
        <v>25457.33</v>
      </c>
      <c r="I50" s="54">
        <v>27141.34</v>
      </c>
      <c r="J50" s="54">
        <v>29401.79</v>
      </c>
      <c r="K50" s="54">
        <v>31433.69</v>
      </c>
      <c r="L50" s="54">
        <v>33369.43</v>
      </c>
      <c r="M50" s="54">
        <v>35534.85</v>
      </c>
      <c r="N50" s="54">
        <v>37005.14</v>
      </c>
      <c r="O50" s="54">
        <v>38223.97</v>
      </c>
      <c r="P50" s="54">
        <v>38999.379999999997</v>
      </c>
      <c r="Q50" s="54">
        <v>39297.620000000003</v>
      </c>
      <c r="R50" s="54">
        <v>40359.58</v>
      </c>
      <c r="S50" s="54">
        <v>41337.879999999997</v>
      </c>
      <c r="T50" s="54">
        <v>41358.839999999997</v>
      </c>
      <c r="U50" s="54">
        <v>43519.89</v>
      </c>
      <c r="V50" s="54">
        <v>45733.88</v>
      </c>
      <c r="W50" s="54">
        <v>46185.95</v>
      </c>
      <c r="X50" s="54">
        <v>49193.55</v>
      </c>
      <c r="Y50" s="54">
        <v>52210.58</v>
      </c>
      <c r="Z50" s="54">
        <v>54483.42</v>
      </c>
      <c r="AA50" s="54">
        <v>57124.5</v>
      </c>
      <c r="AB50" s="54">
        <v>59035.09</v>
      </c>
    </row>
    <row r="51" spans="2:28" ht="15.75" x14ac:dyDescent="0.3">
      <c r="B51" s="7" t="s">
        <v>147</v>
      </c>
      <c r="C51" s="7" t="s">
        <v>172</v>
      </c>
      <c r="D51" s="54">
        <v>113260.4</v>
      </c>
      <c r="E51" s="54">
        <v>118749.24</v>
      </c>
      <c r="F51" s="54">
        <v>127451.49</v>
      </c>
      <c r="G51" s="54">
        <v>133490.1</v>
      </c>
      <c r="H51" s="54">
        <v>133006.32999999999</v>
      </c>
      <c r="I51" s="54">
        <v>141245.93</v>
      </c>
      <c r="J51" s="54">
        <v>152544.32999999999</v>
      </c>
      <c r="K51" s="54">
        <v>162321.38</v>
      </c>
      <c r="L51" s="54">
        <v>173562.69</v>
      </c>
      <c r="M51" s="54">
        <v>176711.07</v>
      </c>
      <c r="N51" s="54">
        <v>184039.25</v>
      </c>
      <c r="O51" s="54">
        <v>190433.49</v>
      </c>
      <c r="P51" s="54">
        <v>198395.56</v>
      </c>
      <c r="Q51" s="54">
        <v>199949.47</v>
      </c>
      <c r="R51" s="54">
        <v>198750.18</v>
      </c>
      <c r="S51" s="54">
        <v>206319.4</v>
      </c>
      <c r="T51" s="54">
        <v>226117.82</v>
      </c>
      <c r="U51" s="54">
        <v>249478.39</v>
      </c>
      <c r="V51" s="54">
        <v>257996</v>
      </c>
      <c r="W51" s="54">
        <v>261393.17</v>
      </c>
      <c r="X51" s="54">
        <v>270284.2</v>
      </c>
      <c r="Y51" s="54">
        <v>296829.12</v>
      </c>
      <c r="Z51" s="54">
        <v>320133.44</v>
      </c>
      <c r="AA51" s="54">
        <v>334541.13</v>
      </c>
      <c r="AB51" s="54">
        <v>351675.66</v>
      </c>
    </row>
    <row r="52" spans="2:28" ht="15.75" x14ac:dyDescent="0.3">
      <c r="B52" s="7" t="s">
        <v>147</v>
      </c>
      <c r="C52" s="7" t="s">
        <v>173</v>
      </c>
      <c r="D52" s="54">
        <v>8656.8799999999992</v>
      </c>
      <c r="E52" s="54">
        <v>8260.76</v>
      </c>
      <c r="F52" s="54">
        <v>7909.94</v>
      </c>
      <c r="G52" s="54">
        <v>8245.09</v>
      </c>
      <c r="H52" s="54">
        <v>8557.8700000000008</v>
      </c>
      <c r="I52" s="54">
        <v>9126.18</v>
      </c>
      <c r="J52" s="54">
        <v>9848.3799999999992</v>
      </c>
      <c r="K52" s="54">
        <v>10476.89</v>
      </c>
      <c r="L52" s="54">
        <v>11121.22</v>
      </c>
      <c r="M52" s="54">
        <v>11884.63</v>
      </c>
      <c r="N52" s="54">
        <v>12376.3</v>
      </c>
      <c r="O52" s="54">
        <v>12783.79</v>
      </c>
      <c r="P52" s="54">
        <v>12895.41</v>
      </c>
      <c r="Q52" s="54">
        <v>13073.68</v>
      </c>
      <c r="R52" s="54">
        <v>13246.05</v>
      </c>
      <c r="S52" s="54">
        <v>13595.74</v>
      </c>
      <c r="T52" s="54">
        <v>13492.94</v>
      </c>
      <c r="U52" s="54">
        <v>14527.96</v>
      </c>
      <c r="V52" s="54">
        <v>15281.75</v>
      </c>
      <c r="W52" s="54">
        <v>15443.97</v>
      </c>
      <c r="X52" s="54">
        <v>16643.61</v>
      </c>
      <c r="Y52" s="54">
        <v>17656.580000000002</v>
      </c>
      <c r="Z52" s="54">
        <v>18543.650000000001</v>
      </c>
      <c r="AA52" s="54">
        <v>19528.689999999999</v>
      </c>
      <c r="AB52" s="54">
        <v>20153.04</v>
      </c>
    </row>
    <row r="53" spans="2:28" ht="15.75" x14ac:dyDescent="0.3">
      <c r="B53" s="7" t="s">
        <v>147</v>
      </c>
      <c r="C53" s="7" t="s">
        <v>174</v>
      </c>
      <c r="D53" s="54">
        <v>2879.28</v>
      </c>
      <c r="E53" s="54">
        <v>3001.44</v>
      </c>
      <c r="F53" s="54">
        <v>3129.94</v>
      </c>
      <c r="G53" s="54">
        <v>3269.56</v>
      </c>
      <c r="H53" s="54">
        <v>3353.97</v>
      </c>
      <c r="I53" s="54">
        <v>3580.01</v>
      </c>
      <c r="J53" s="54">
        <v>3842.93</v>
      </c>
      <c r="K53" s="54">
        <v>4113.1400000000003</v>
      </c>
      <c r="L53" s="54">
        <v>4387.9799999999996</v>
      </c>
      <c r="M53" s="54">
        <v>4643.4799999999996</v>
      </c>
      <c r="N53" s="54">
        <v>4993.1400000000003</v>
      </c>
      <c r="O53" s="54">
        <v>5161.7</v>
      </c>
      <c r="P53" s="54">
        <v>5273.37</v>
      </c>
      <c r="Q53" s="54">
        <v>5369.37</v>
      </c>
      <c r="R53" s="54">
        <v>5333.77</v>
      </c>
      <c r="S53" s="54">
        <v>5476.05</v>
      </c>
      <c r="T53" s="54">
        <v>5722.81</v>
      </c>
      <c r="U53" s="54">
        <v>5907.24</v>
      </c>
      <c r="V53" s="54">
        <v>6279.31</v>
      </c>
      <c r="W53" s="54">
        <v>6489.12</v>
      </c>
      <c r="X53" s="54">
        <v>6718.58</v>
      </c>
      <c r="Y53" s="54">
        <v>7136.99</v>
      </c>
      <c r="Z53" s="54">
        <v>7605.15</v>
      </c>
      <c r="AA53" s="54">
        <v>7977.07</v>
      </c>
      <c r="AB53" s="54">
        <v>8810.74</v>
      </c>
    </row>
    <row r="54" spans="2:28" ht="15.75" x14ac:dyDescent="0.3">
      <c r="B54" s="7" t="s">
        <v>147</v>
      </c>
      <c r="C54" s="7" t="s">
        <v>175</v>
      </c>
      <c r="D54" s="54">
        <v>2025.96</v>
      </c>
      <c r="E54" s="54">
        <v>2106.23</v>
      </c>
      <c r="F54" s="54">
        <v>2193.14</v>
      </c>
      <c r="G54" s="54">
        <v>2273.33</v>
      </c>
      <c r="H54" s="54">
        <v>2358.83</v>
      </c>
      <c r="I54" s="54">
        <v>2510.2600000000002</v>
      </c>
      <c r="J54" s="54">
        <v>2715.63</v>
      </c>
      <c r="K54" s="54">
        <v>2947.53</v>
      </c>
      <c r="L54" s="54">
        <v>3157.35</v>
      </c>
      <c r="M54" s="54">
        <v>3371.5</v>
      </c>
      <c r="N54" s="54">
        <v>3754.68</v>
      </c>
      <c r="O54" s="54">
        <v>3885.87</v>
      </c>
      <c r="P54" s="54">
        <v>3889.09</v>
      </c>
      <c r="Q54" s="54">
        <v>4003.64</v>
      </c>
      <c r="R54" s="54">
        <v>3868.13</v>
      </c>
      <c r="S54" s="54">
        <v>3991.36</v>
      </c>
      <c r="T54" s="54">
        <v>4028.92</v>
      </c>
      <c r="U54" s="54">
        <v>4067.95</v>
      </c>
      <c r="V54" s="54">
        <v>4377.1000000000004</v>
      </c>
      <c r="W54" s="54">
        <v>4569.16</v>
      </c>
      <c r="X54" s="54">
        <v>4745.03</v>
      </c>
      <c r="Y54" s="54">
        <v>4960.83</v>
      </c>
      <c r="Z54" s="54">
        <v>5154.21</v>
      </c>
      <c r="AA54" s="54">
        <v>5465.3</v>
      </c>
      <c r="AB54" s="54">
        <v>6235.22</v>
      </c>
    </row>
    <row r="55" spans="2:28" ht="15.75" x14ac:dyDescent="0.3">
      <c r="B55" s="7" t="s">
        <v>147</v>
      </c>
      <c r="C55" s="7" t="s">
        <v>176</v>
      </c>
      <c r="D55" s="54">
        <v>1417.28</v>
      </c>
      <c r="E55" s="54">
        <v>1463.81</v>
      </c>
      <c r="F55" s="54">
        <v>1525.46</v>
      </c>
      <c r="G55" s="54">
        <v>1584.24</v>
      </c>
      <c r="H55" s="54">
        <v>1685.8</v>
      </c>
      <c r="I55" s="54">
        <v>1796.49</v>
      </c>
      <c r="J55" s="54">
        <v>1918.37</v>
      </c>
      <c r="K55" s="54">
        <v>1994.92</v>
      </c>
      <c r="L55" s="54">
        <v>2124.9499999999998</v>
      </c>
      <c r="M55" s="54">
        <v>2258.9899999999998</v>
      </c>
      <c r="N55" s="54">
        <v>2351.27</v>
      </c>
      <c r="O55" s="54">
        <v>2428.69</v>
      </c>
      <c r="P55" s="54">
        <v>2501.31</v>
      </c>
      <c r="Q55" s="54">
        <v>2565.92</v>
      </c>
      <c r="R55" s="54">
        <v>2150.83</v>
      </c>
      <c r="S55" s="54">
        <v>2186.1</v>
      </c>
      <c r="T55" s="54">
        <v>2209.89</v>
      </c>
      <c r="U55" s="54">
        <v>2407.98</v>
      </c>
      <c r="V55" s="54">
        <v>2566.89</v>
      </c>
      <c r="W55" s="54">
        <v>2726.21</v>
      </c>
      <c r="X55" s="54">
        <v>2902.53</v>
      </c>
      <c r="Y55" s="54">
        <v>3105.03</v>
      </c>
      <c r="Z55" s="54">
        <v>3692.12</v>
      </c>
      <c r="AA55" s="54">
        <v>3819.29</v>
      </c>
      <c r="AB55" s="54">
        <v>4098.1400000000003</v>
      </c>
    </row>
    <row r="56" spans="2:28" ht="15.75" x14ac:dyDescent="0.3">
      <c r="B56" s="7" t="s">
        <v>148</v>
      </c>
      <c r="C56" s="7" t="s">
        <v>153</v>
      </c>
      <c r="D56" s="54">
        <v>129179.84</v>
      </c>
      <c r="E56" s="54">
        <v>136687.91</v>
      </c>
      <c r="F56" s="54">
        <v>148282.45000000001</v>
      </c>
      <c r="G56" s="54">
        <v>155561.81</v>
      </c>
      <c r="H56" s="54">
        <v>165014.66</v>
      </c>
      <c r="I56" s="54">
        <v>179104.78</v>
      </c>
      <c r="J56" s="54">
        <v>210181.84</v>
      </c>
      <c r="K56" s="54">
        <v>221227.13</v>
      </c>
      <c r="L56" s="54">
        <v>234837.85</v>
      </c>
      <c r="M56" s="54">
        <v>251109.17</v>
      </c>
      <c r="N56" s="54">
        <v>264628.44</v>
      </c>
      <c r="O56" s="54">
        <v>276074.18</v>
      </c>
      <c r="P56" s="54">
        <v>293034.89</v>
      </c>
      <c r="Q56" s="54">
        <v>303028.28999999998</v>
      </c>
      <c r="R56" s="54">
        <v>314428.2</v>
      </c>
      <c r="S56" s="54">
        <v>326873.90999999997</v>
      </c>
      <c r="T56" s="54">
        <v>341477.21</v>
      </c>
      <c r="U56" s="54">
        <v>354979.55</v>
      </c>
      <c r="V56" s="54">
        <v>379141.14</v>
      </c>
      <c r="W56" s="54">
        <v>390214.39</v>
      </c>
      <c r="X56" s="54">
        <v>408313.95</v>
      </c>
      <c r="Y56" s="54">
        <v>426468.25</v>
      </c>
      <c r="Z56" s="54">
        <v>429647.74</v>
      </c>
      <c r="AA56" s="54">
        <v>452218.77</v>
      </c>
      <c r="AB56" s="54">
        <v>472303.48</v>
      </c>
    </row>
    <row r="57" spans="2:28" ht="15.75" x14ac:dyDescent="0.3">
      <c r="B57" s="7" t="s">
        <v>148</v>
      </c>
      <c r="C57" s="7" t="s">
        <v>154</v>
      </c>
      <c r="D57" s="54">
        <v>8417.99</v>
      </c>
      <c r="E57" s="54">
        <v>8400.52</v>
      </c>
      <c r="F57" s="54">
        <v>8782.31</v>
      </c>
      <c r="G57" s="54">
        <v>9139.7999999999993</v>
      </c>
      <c r="H57" s="54">
        <v>10188.540000000001</v>
      </c>
      <c r="I57" s="54">
        <v>10425.67</v>
      </c>
      <c r="J57" s="54">
        <v>11556.89</v>
      </c>
      <c r="K57" s="54">
        <v>12000.36</v>
      </c>
      <c r="L57" s="54">
        <v>12729.84</v>
      </c>
      <c r="M57" s="54">
        <v>13545.48</v>
      </c>
      <c r="N57" s="54">
        <v>14442.42</v>
      </c>
      <c r="O57" s="54">
        <v>15265.06</v>
      </c>
      <c r="P57" s="54">
        <v>15964.63</v>
      </c>
      <c r="Q57" s="54">
        <v>16802.57</v>
      </c>
      <c r="R57" s="54">
        <v>17161.97</v>
      </c>
      <c r="S57" s="54">
        <v>17843.93</v>
      </c>
      <c r="T57" s="54">
        <v>17736.86</v>
      </c>
      <c r="U57" s="54">
        <v>19021.18</v>
      </c>
      <c r="V57" s="54">
        <v>20304.87</v>
      </c>
      <c r="W57" s="54">
        <v>22479.05</v>
      </c>
      <c r="X57" s="54">
        <v>23626.99</v>
      </c>
      <c r="Y57" s="54">
        <v>24788.53</v>
      </c>
      <c r="Z57" s="54">
        <v>25208.12</v>
      </c>
      <c r="AA57" s="54">
        <v>26606.46</v>
      </c>
      <c r="AB57" s="54">
        <v>27108.3</v>
      </c>
    </row>
    <row r="58" spans="2:28" ht="15.75" x14ac:dyDescent="0.3">
      <c r="B58" s="7" t="s">
        <v>148</v>
      </c>
      <c r="C58" s="7" t="s">
        <v>155</v>
      </c>
      <c r="D58" s="54">
        <v>27248.69</v>
      </c>
      <c r="E58" s="54">
        <v>26968.61</v>
      </c>
      <c r="F58" s="54">
        <v>28773.48</v>
      </c>
      <c r="G58" s="54">
        <v>30137.88</v>
      </c>
      <c r="H58" s="54">
        <v>31964.45</v>
      </c>
      <c r="I58" s="54">
        <v>33110.97</v>
      </c>
      <c r="J58" s="54">
        <v>36803.980000000003</v>
      </c>
      <c r="K58" s="54">
        <v>36662.78</v>
      </c>
      <c r="L58" s="54">
        <v>39763.94</v>
      </c>
      <c r="M58" s="54">
        <v>43799.33</v>
      </c>
      <c r="N58" s="54">
        <v>46810.09</v>
      </c>
      <c r="O58" s="54">
        <v>48613.14</v>
      </c>
      <c r="P58" s="54">
        <v>52248.04</v>
      </c>
      <c r="Q58" s="54">
        <v>56642.69</v>
      </c>
      <c r="R58" s="54">
        <v>57831.34</v>
      </c>
      <c r="S58" s="54">
        <v>61032.480000000003</v>
      </c>
      <c r="T58" s="54">
        <v>62179.47</v>
      </c>
      <c r="U58" s="54">
        <v>69407.38</v>
      </c>
      <c r="V58" s="54">
        <v>73523.8</v>
      </c>
      <c r="W58" s="54">
        <v>82199.5</v>
      </c>
      <c r="X58" s="54">
        <v>88946.06</v>
      </c>
      <c r="Y58" s="54">
        <v>93799.2</v>
      </c>
      <c r="Z58" s="54">
        <v>97301.54</v>
      </c>
      <c r="AA58" s="54">
        <v>101683.71</v>
      </c>
      <c r="AB58" s="54">
        <v>104039.77</v>
      </c>
    </row>
    <row r="59" spans="2:28" ht="15.75" x14ac:dyDescent="0.3">
      <c r="B59" s="7" t="s">
        <v>148</v>
      </c>
      <c r="C59" s="7" t="s">
        <v>156</v>
      </c>
      <c r="D59" s="54">
        <v>111079.89</v>
      </c>
      <c r="E59" s="54">
        <v>115838.73</v>
      </c>
      <c r="F59" s="54">
        <v>125155.12</v>
      </c>
      <c r="G59" s="54">
        <v>129434</v>
      </c>
      <c r="H59" s="54">
        <v>135097.98000000001</v>
      </c>
      <c r="I59" s="54">
        <v>142347.46</v>
      </c>
      <c r="J59" s="54">
        <v>169708.2</v>
      </c>
      <c r="K59" s="54">
        <v>176304.04</v>
      </c>
      <c r="L59" s="54">
        <v>184988.66</v>
      </c>
      <c r="M59" s="54">
        <v>194296.03</v>
      </c>
      <c r="N59" s="54">
        <v>201993.81</v>
      </c>
      <c r="O59" s="54">
        <v>209509.69</v>
      </c>
      <c r="P59" s="54">
        <v>220716.06</v>
      </c>
      <c r="Q59" s="54">
        <v>227474.52</v>
      </c>
      <c r="R59" s="54">
        <v>234001.13</v>
      </c>
      <c r="S59" s="54">
        <v>240278.49</v>
      </c>
      <c r="T59" s="54">
        <v>249650.09</v>
      </c>
      <c r="U59" s="54">
        <v>258551.69</v>
      </c>
      <c r="V59" s="54">
        <v>273743.62</v>
      </c>
      <c r="W59" s="54">
        <v>281227.34000000003</v>
      </c>
      <c r="X59" s="54">
        <v>292228.8</v>
      </c>
      <c r="Y59" s="54">
        <v>304679.12</v>
      </c>
      <c r="Z59" s="54">
        <v>306369.94</v>
      </c>
      <c r="AA59" s="54">
        <v>320427.19</v>
      </c>
      <c r="AB59" s="54">
        <v>334372.51</v>
      </c>
    </row>
    <row r="60" spans="2:28" ht="15.75" x14ac:dyDescent="0.3">
      <c r="B60" s="7" t="s">
        <v>148</v>
      </c>
      <c r="C60" s="7" t="s">
        <v>157</v>
      </c>
      <c r="D60" s="54">
        <v>28837.33</v>
      </c>
      <c r="E60" s="54">
        <v>30265.19</v>
      </c>
      <c r="F60" s="54">
        <v>28854.26</v>
      </c>
      <c r="G60" s="54">
        <v>30025.97</v>
      </c>
      <c r="H60" s="54">
        <v>28150.05</v>
      </c>
      <c r="I60" s="54">
        <v>30532.63</v>
      </c>
      <c r="J60" s="54">
        <v>32540.67</v>
      </c>
      <c r="K60" s="54">
        <v>36155.839999999997</v>
      </c>
      <c r="L60" s="54">
        <v>39144.230000000003</v>
      </c>
      <c r="M60" s="54">
        <v>42429.1</v>
      </c>
      <c r="N60" s="54">
        <v>49130.35</v>
      </c>
      <c r="O60" s="54">
        <v>51299.16</v>
      </c>
      <c r="P60" s="54">
        <v>57130.31</v>
      </c>
      <c r="Q60" s="54">
        <v>59614.82</v>
      </c>
      <c r="R60" s="54">
        <v>68322.58</v>
      </c>
      <c r="S60" s="54">
        <v>71540.479999999996</v>
      </c>
      <c r="T60" s="54">
        <v>80564.37</v>
      </c>
      <c r="U60" s="54">
        <v>88290.35</v>
      </c>
      <c r="V60" s="54">
        <v>93041.279999999999</v>
      </c>
      <c r="W60" s="54">
        <v>97460.64</v>
      </c>
      <c r="X60" s="54">
        <v>103424.88</v>
      </c>
      <c r="Y60" s="54">
        <v>110555.17</v>
      </c>
      <c r="Z60" s="54">
        <v>113406.85</v>
      </c>
      <c r="AA60" s="54">
        <v>116943.48</v>
      </c>
      <c r="AB60" s="54">
        <v>118771.94</v>
      </c>
    </row>
    <row r="61" spans="2:28" ht="15.75" x14ac:dyDescent="0.3">
      <c r="B61" s="7" t="s">
        <v>148</v>
      </c>
      <c r="C61" s="7" t="s">
        <v>158</v>
      </c>
      <c r="D61" s="54">
        <v>3532.21</v>
      </c>
      <c r="E61" s="54">
        <v>3494.86</v>
      </c>
      <c r="F61" s="54">
        <v>3699.72</v>
      </c>
      <c r="G61" s="54">
        <v>3835.81</v>
      </c>
      <c r="H61" s="54">
        <v>4029.78</v>
      </c>
      <c r="I61" s="54">
        <v>4158.25</v>
      </c>
      <c r="J61" s="54">
        <v>4607.07</v>
      </c>
      <c r="K61" s="54">
        <v>4622.6899999999996</v>
      </c>
      <c r="L61" s="54">
        <v>4978.46</v>
      </c>
      <c r="M61" s="54">
        <v>5458.91</v>
      </c>
      <c r="N61" s="54">
        <v>5793.59</v>
      </c>
      <c r="O61" s="54">
        <v>5951.03</v>
      </c>
      <c r="P61" s="54">
        <v>6424.02</v>
      </c>
      <c r="Q61" s="54">
        <v>6819.15</v>
      </c>
      <c r="R61" s="54">
        <v>6899.17</v>
      </c>
      <c r="S61" s="54">
        <v>7298.62</v>
      </c>
      <c r="T61" s="54">
        <v>7700.58</v>
      </c>
      <c r="U61" s="54">
        <v>8539.1299999999992</v>
      </c>
      <c r="V61" s="54">
        <v>8960.73</v>
      </c>
      <c r="W61" s="54">
        <v>9990.7800000000007</v>
      </c>
      <c r="X61" s="54">
        <v>10667.4</v>
      </c>
      <c r="Y61" s="54">
        <v>11270.34</v>
      </c>
      <c r="Z61" s="54">
        <v>11655.09</v>
      </c>
      <c r="AA61" s="54">
        <v>12121.29</v>
      </c>
      <c r="AB61" s="54">
        <v>12355.12</v>
      </c>
    </row>
    <row r="62" spans="2:28" ht="15.75" x14ac:dyDescent="0.3">
      <c r="B62" s="7" t="s">
        <v>148</v>
      </c>
      <c r="C62" s="7" t="s">
        <v>159</v>
      </c>
      <c r="D62" s="54">
        <v>114508.78</v>
      </c>
      <c r="E62" s="54">
        <v>119757.69</v>
      </c>
      <c r="F62" s="54">
        <v>118939.47</v>
      </c>
      <c r="G62" s="54">
        <v>121910.41</v>
      </c>
      <c r="H62" s="54">
        <v>111653.44</v>
      </c>
      <c r="I62" s="54">
        <v>119832.28</v>
      </c>
      <c r="J62" s="54">
        <v>130020.63</v>
      </c>
      <c r="K62" s="54">
        <v>141415.1</v>
      </c>
      <c r="L62" s="54">
        <v>151477.57999999999</v>
      </c>
      <c r="M62" s="54">
        <v>162302.69</v>
      </c>
      <c r="N62" s="54">
        <v>195555.42</v>
      </c>
      <c r="O62" s="54">
        <v>201446.61</v>
      </c>
      <c r="P62" s="54">
        <v>223887.46</v>
      </c>
      <c r="Q62" s="54">
        <v>232964.43</v>
      </c>
      <c r="R62" s="54">
        <v>262397.14</v>
      </c>
      <c r="S62" s="54">
        <v>275052.74</v>
      </c>
      <c r="T62" s="54">
        <v>315820.74</v>
      </c>
      <c r="U62" s="54">
        <v>346965.03</v>
      </c>
      <c r="V62" s="54">
        <v>368868.46</v>
      </c>
      <c r="W62" s="54">
        <v>381707.4</v>
      </c>
      <c r="X62" s="54">
        <v>405502.19</v>
      </c>
      <c r="Y62" s="54">
        <v>433463.13</v>
      </c>
      <c r="Z62" s="54">
        <v>439416.83</v>
      </c>
      <c r="AA62" s="54">
        <v>456358.58</v>
      </c>
      <c r="AB62" s="54">
        <v>466449.09</v>
      </c>
    </row>
    <row r="63" spans="2:28" ht="15.75" x14ac:dyDescent="0.3">
      <c r="B63" s="7" t="s">
        <v>148</v>
      </c>
      <c r="C63" s="7" t="s">
        <v>160</v>
      </c>
      <c r="D63" s="54">
        <v>52815.24</v>
      </c>
      <c r="E63" s="54">
        <v>55600.44</v>
      </c>
      <c r="F63" s="54">
        <v>59371.3</v>
      </c>
      <c r="G63" s="54">
        <v>63245.03</v>
      </c>
      <c r="H63" s="54">
        <v>68383.41</v>
      </c>
      <c r="I63" s="54">
        <v>75448.479999999996</v>
      </c>
      <c r="J63" s="54">
        <v>80956.87</v>
      </c>
      <c r="K63" s="54">
        <v>84361.73</v>
      </c>
      <c r="L63" s="54">
        <v>90983.25</v>
      </c>
      <c r="M63" s="54">
        <v>99163.520000000004</v>
      </c>
      <c r="N63" s="54">
        <v>111388.5</v>
      </c>
      <c r="O63" s="54">
        <v>116128.39</v>
      </c>
      <c r="P63" s="54">
        <v>123875.31</v>
      </c>
      <c r="Q63" s="54">
        <v>126723.62</v>
      </c>
      <c r="R63" s="54">
        <v>129758.53</v>
      </c>
      <c r="S63" s="54">
        <v>135157.51</v>
      </c>
      <c r="T63" s="54">
        <v>140359.79999999999</v>
      </c>
      <c r="U63" s="54">
        <v>151700.92000000001</v>
      </c>
      <c r="V63" s="54">
        <v>160142.42000000001</v>
      </c>
      <c r="W63" s="54">
        <v>167940.67</v>
      </c>
      <c r="X63" s="54">
        <v>174136.32000000001</v>
      </c>
      <c r="Y63" s="54">
        <v>177909.56</v>
      </c>
      <c r="Z63" s="54">
        <v>180793.93</v>
      </c>
      <c r="AA63" s="54">
        <v>189958.44</v>
      </c>
      <c r="AB63" s="54">
        <v>196660.32</v>
      </c>
    </row>
    <row r="64" spans="2:28" ht="15.75" x14ac:dyDescent="0.3">
      <c r="B64" s="7" t="s">
        <v>148</v>
      </c>
      <c r="C64" s="7" t="s">
        <v>161</v>
      </c>
      <c r="D64" s="54">
        <v>143529.57</v>
      </c>
      <c r="E64" s="54">
        <v>147360.21</v>
      </c>
      <c r="F64" s="54">
        <v>155338.96</v>
      </c>
      <c r="G64" s="54">
        <v>162345.20000000001</v>
      </c>
      <c r="H64" s="54">
        <v>178883.91</v>
      </c>
      <c r="I64" s="54">
        <v>181846.02</v>
      </c>
      <c r="J64" s="54">
        <v>193208.1</v>
      </c>
      <c r="K64" s="54">
        <v>203727.35999999999</v>
      </c>
      <c r="L64" s="54">
        <v>216078.49</v>
      </c>
      <c r="M64" s="54">
        <v>228334.07</v>
      </c>
      <c r="N64" s="54">
        <v>248066.37</v>
      </c>
      <c r="O64" s="54">
        <v>259599.62</v>
      </c>
      <c r="P64" s="54">
        <v>267078.65000000002</v>
      </c>
      <c r="Q64" s="54">
        <v>277619.03999999998</v>
      </c>
      <c r="R64" s="54">
        <v>286847.25</v>
      </c>
      <c r="S64" s="54">
        <v>301109.51</v>
      </c>
      <c r="T64" s="54">
        <v>313926.49</v>
      </c>
      <c r="U64" s="54">
        <v>341213.78</v>
      </c>
      <c r="V64" s="54">
        <v>372765.68</v>
      </c>
      <c r="W64" s="54">
        <v>389815.8</v>
      </c>
      <c r="X64" s="54">
        <v>403573.79</v>
      </c>
      <c r="Y64" s="54">
        <v>426764.98</v>
      </c>
      <c r="Z64" s="54">
        <v>441276.94</v>
      </c>
      <c r="AA64" s="54">
        <v>458465.23</v>
      </c>
      <c r="AB64" s="54">
        <v>462026.66</v>
      </c>
    </row>
    <row r="65" spans="2:28" ht="15.75" x14ac:dyDescent="0.3">
      <c r="B65" s="7" t="s">
        <v>148</v>
      </c>
      <c r="C65" s="7" t="s">
        <v>162</v>
      </c>
      <c r="D65" s="54">
        <v>6580.17</v>
      </c>
      <c r="E65" s="54">
        <v>6553.81</v>
      </c>
      <c r="F65" s="54">
        <v>6955.49</v>
      </c>
      <c r="G65" s="54">
        <v>7198.85</v>
      </c>
      <c r="H65" s="54">
        <v>7580</v>
      </c>
      <c r="I65" s="54">
        <v>7783.88</v>
      </c>
      <c r="J65" s="54">
        <v>8641.9</v>
      </c>
      <c r="K65" s="54">
        <v>8837.4599999999991</v>
      </c>
      <c r="L65" s="54">
        <v>9524.3799999999992</v>
      </c>
      <c r="M65" s="54">
        <v>10430.09</v>
      </c>
      <c r="N65" s="54">
        <v>11090.39</v>
      </c>
      <c r="O65" s="54">
        <v>11393.11</v>
      </c>
      <c r="P65" s="54">
        <v>12199.71</v>
      </c>
      <c r="Q65" s="54">
        <v>12885.8</v>
      </c>
      <c r="R65" s="54">
        <v>12855.96</v>
      </c>
      <c r="S65" s="54">
        <v>13525.49</v>
      </c>
      <c r="T65" s="54">
        <v>14192.03</v>
      </c>
      <c r="U65" s="54">
        <v>15724.96</v>
      </c>
      <c r="V65" s="54">
        <v>16416.310000000001</v>
      </c>
      <c r="W65" s="54">
        <v>18115.59</v>
      </c>
      <c r="X65" s="54">
        <v>19310.54</v>
      </c>
      <c r="Y65" s="54">
        <v>20310.02</v>
      </c>
      <c r="Z65" s="54">
        <v>21071.21</v>
      </c>
      <c r="AA65" s="54">
        <v>21902.13</v>
      </c>
      <c r="AB65" s="54">
        <v>22297.9</v>
      </c>
    </row>
    <row r="66" spans="2:28" ht="15.75" x14ac:dyDescent="0.3">
      <c r="B66" s="7" t="s">
        <v>148</v>
      </c>
      <c r="C66" s="7" t="s">
        <v>163</v>
      </c>
      <c r="D66" s="54">
        <v>431899.21</v>
      </c>
      <c r="E66" s="54">
        <v>441156.71</v>
      </c>
      <c r="F66" s="54">
        <v>467102.39</v>
      </c>
      <c r="G66" s="54">
        <v>487859.77</v>
      </c>
      <c r="H66" s="54">
        <v>517964.78</v>
      </c>
      <c r="I66" s="54">
        <v>537644.24</v>
      </c>
      <c r="J66" s="54">
        <v>580604.49</v>
      </c>
      <c r="K66" s="54">
        <v>615783.88</v>
      </c>
      <c r="L66" s="54">
        <v>651686.71</v>
      </c>
      <c r="M66" s="54">
        <v>689556.56</v>
      </c>
      <c r="N66" s="54">
        <v>744591.84</v>
      </c>
      <c r="O66" s="54">
        <v>779764.04</v>
      </c>
      <c r="P66" s="54">
        <v>806249.77</v>
      </c>
      <c r="Q66" s="54">
        <v>844858.73</v>
      </c>
      <c r="R66" s="54">
        <v>873974.56</v>
      </c>
      <c r="S66" s="54">
        <v>914411.76</v>
      </c>
      <c r="T66" s="54">
        <v>965613.69</v>
      </c>
      <c r="U66" s="54">
        <v>1037230.11</v>
      </c>
      <c r="V66" s="54">
        <v>1142346.22</v>
      </c>
      <c r="W66" s="54">
        <v>1179567.03</v>
      </c>
      <c r="X66" s="54">
        <v>1226963.96</v>
      </c>
      <c r="Y66" s="54">
        <v>1298640.43</v>
      </c>
      <c r="Z66" s="54">
        <v>1334503.6100000001</v>
      </c>
      <c r="AA66" s="54">
        <v>1392448.03</v>
      </c>
      <c r="AB66" s="54">
        <v>1417793.69</v>
      </c>
    </row>
    <row r="67" spans="2:28" ht="15.75" x14ac:dyDescent="0.3">
      <c r="B67" s="7" t="s">
        <v>148</v>
      </c>
      <c r="C67" s="7" t="s">
        <v>164</v>
      </c>
      <c r="D67" s="54">
        <v>125334.3</v>
      </c>
      <c r="E67" s="54">
        <v>131722.89000000001</v>
      </c>
      <c r="F67" s="54">
        <v>140464.98000000001</v>
      </c>
      <c r="G67" s="54">
        <v>149512.48000000001</v>
      </c>
      <c r="H67" s="54">
        <v>161539.16</v>
      </c>
      <c r="I67" s="54">
        <v>179802.09</v>
      </c>
      <c r="J67" s="54">
        <v>194347.01</v>
      </c>
      <c r="K67" s="54">
        <v>202562.03</v>
      </c>
      <c r="L67" s="54">
        <v>218705.61</v>
      </c>
      <c r="M67" s="54">
        <v>237897.27</v>
      </c>
      <c r="N67" s="54">
        <v>266649</v>
      </c>
      <c r="O67" s="54">
        <v>277623.46999999997</v>
      </c>
      <c r="P67" s="54">
        <v>295902.13</v>
      </c>
      <c r="Q67" s="54">
        <v>302485.8</v>
      </c>
      <c r="R67" s="54">
        <v>309931.64</v>
      </c>
      <c r="S67" s="54">
        <v>323155.39</v>
      </c>
      <c r="T67" s="54">
        <v>334591.21000000002</v>
      </c>
      <c r="U67" s="54">
        <v>361761.2</v>
      </c>
      <c r="V67" s="54">
        <v>381345.17</v>
      </c>
      <c r="W67" s="54">
        <v>400329.42</v>
      </c>
      <c r="X67" s="54">
        <v>415053.43</v>
      </c>
      <c r="Y67" s="54">
        <v>423262.15</v>
      </c>
      <c r="Z67" s="54">
        <v>429776.71</v>
      </c>
      <c r="AA67" s="54">
        <v>450839.55</v>
      </c>
      <c r="AB67" s="54">
        <v>466565.28</v>
      </c>
    </row>
    <row r="68" spans="2:28" ht="15.75" x14ac:dyDescent="0.3">
      <c r="B68" s="7" t="s">
        <v>148</v>
      </c>
      <c r="C68" s="7" t="s">
        <v>165</v>
      </c>
      <c r="D68" s="54">
        <v>387002.31</v>
      </c>
      <c r="E68" s="54">
        <v>405514.86</v>
      </c>
      <c r="F68" s="54">
        <v>431518.01</v>
      </c>
      <c r="G68" s="54">
        <v>453497.41</v>
      </c>
      <c r="H68" s="54">
        <v>480827.57</v>
      </c>
      <c r="I68" s="54">
        <v>516619.95</v>
      </c>
      <c r="J68" s="54">
        <v>555555.14</v>
      </c>
      <c r="K68" s="54">
        <v>573032.06999999995</v>
      </c>
      <c r="L68" s="54">
        <v>610026.18000000005</v>
      </c>
      <c r="M68" s="54">
        <v>652444.38</v>
      </c>
      <c r="N68" s="54">
        <v>708516.67</v>
      </c>
      <c r="O68" s="54">
        <v>736340.15</v>
      </c>
      <c r="P68" s="54">
        <v>785021.24</v>
      </c>
      <c r="Q68" s="54">
        <v>801830.01</v>
      </c>
      <c r="R68" s="54">
        <v>822401.39</v>
      </c>
      <c r="S68" s="54">
        <v>851645.79</v>
      </c>
      <c r="T68" s="54">
        <v>884906.08</v>
      </c>
      <c r="U68" s="54">
        <v>946448.88</v>
      </c>
      <c r="V68" s="54">
        <v>1012169.72</v>
      </c>
      <c r="W68" s="54">
        <v>1058015.21</v>
      </c>
      <c r="X68" s="54">
        <v>1099025.6100000001</v>
      </c>
      <c r="Y68" s="54">
        <v>1134038.79</v>
      </c>
      <c r="Z68" s="54">
        <v>1145514.27</v>
      </c>
      <c r="AA68" s="54">
        <v>1199760.9099999999</v>
      </c>
      <c r="AB68" s="54">
        <v>1240724.29</v>
      </c>
    </row>
    <row r="69" spans="2:28" ht="15.75" x14ac:dyDescent="0.3">
      <c r="B69" s="7" t="s">
        <v>148</v>
      </c>
      <c r="C69" s="7" t="s">
        <v>166</v>
      </c>
      <c r="D69" s="54">
        <v>20482.240000000002</v>
      </c>
      <c r="E69" s="54">
        <v>21122.02</v>
      </c>
      <c r="F69" s="54">
        <v>19795.61</v>
      </c>
      <c r="G69" s="54">
        <v>20230.18</v>
      </c>
      <c r="H69" s="54">
        <v>18980.95</v>
      </c>
      <c r="I69" s="54">
        <v>20119.88</v>
      </c>
      <c r="J69" s="54">
        <v>22108.07</v>
      </c>
      <c r="K69" s="54">
        <v>23872.48</v>
      </c>
      <c r="L69" s="54">
        <v>25149.040000000001</v>
      </c>
      <c r="M69" s="54">
        <v>26626.57</v>
      </c>
      <c r="N69" s="54">
        <v>30801.23</v>
      </c>
      <c r="O69" s="54">
        <v>33148.080000000002</v>
      </c>
      <c r="P69" s="54">
        <v>36673.74</v>
      </c>
      <c r="Q69" s="54">
        <v>37936.160000000003</v>
      </c>
      <c r="R69" s="54">
        <v>43109.3</v>
      </c>
      <c r="S69" s="54">
        <v>45138.559999999998</v>
      </c>
      <c r="T69" s="54">
        <v>50447.03</v>
      </c>
      <c r="U69" s="54">
        <v>55974.01</v>
      </c>
      <c r="V69" s="54">
        <v>58839.040000000001</v>
      </c>
      <c r="W69" s="54">
        <v>61007.360000000001</v>
      </c>
      <c r="X69" s="54">
        <v>63737.120000000003</v>
      </c>
      <c r="Y69" s="54">
        <v>68120.960000000006</v>
      </c>
      <c r="Z69" s="54">
        <v>69419.179999999993</v>
      </c>
      <c r="AA69" s="54">
        <v>71365.22</v>
      </c>
      <c r="AB69" s="54">
        <v>72497.490000000005</v>
      </c>
    </row>
    <row r="70" spans="2:28" ht="15.75" x14ac:dyDescent="0.3">
      <c r="B70" s="7" t="s">
        <v>148</v>
      </c>
      <c r="C70" s="7" t="s">
        <v>167</v>
      </c>
      <c r="D70" s="54">
        <v>4189.1000000000004</v>
      </c>
      <c r="E70" s="54">
        <v>4332.1499999999996</v>
      </c>
      <c r="F70" s="54">
        <v>4036.12</v>
      </c>
      <c r="G70" s="54">
        <v>4182.51</v>
      </c>
      <c r="H70" s="54">
        <v>4508.82</v>
      </c>
      <c r="I70" s="54">
        <v>4418.8500000000004</v>
      </c>
      <c r="J70" s="54">
        <v>4932.9799999999996</v>
      </c>
      <c r="K70" s="54">
        <v>4803.2</v>
      </c>
      <c r="L70" s="54">
        <v>5214.29</v>
      </c>
      <c r="M70" s="54">
        <v>5671.59</v>
      </c>
      <c r="N70" s="54">
        <v>6557.45</v>
      </c>
      <c r="O70" s="54">
        <v>6920.23</v>
      </c>
      <c r="P70" s="54">
        <v>7413.3</v>
      </c>
      <c r="Q70" s="54">
        <v>7744.78</v>
      </c>
      <c r="R70" s="54">
        <v>8771.36</v>
      </c>
      <c r="S70" s="54">
        <v>9074.02</v>
      </c>
      <c r="T70" s="54">
        <v>9295.8799999999992</v>
      </c>
      <c r="U70" s="54">
        <v>10224.6</v>
      </c>
      <c r="V70" s="54">
        <v>10991.61</v>
      </c>
      <c r="W70" s="54">
        <v>13060.55</v>
      </c>
      <c r="X70" s="54">
        <v>13355.38</v>
      </c>
      <c r="Y70" s="54">
        <v>13845.07</v>
      </c>
      <c r="Z70" s="54">
        <v>13869.73</v>
      </c>
      <c r="AA70" s="54">
        <v>14513.63</v>
      </c>
      <c r="AB70" s="54">
        <v>14881.3</v>
      </c>
    </row>
    <row r="71" spans="2:28" ht="15.75" x14ac:dyDescent="0.3">
      <c r="B71" s="7" t="s">
        <v>148</v>
      </c>
      <c r="C71" s="7" t="s">
        <v>168</v>
      </c>
      <c r="D71" s="54">
        <v>188497.12</v>
      </c>
      <c r="E71" s="54">
        <v>191719.41</v>
      </c>
      <c r="F71" s="54">
        <v>202919.31</v>
      </c>
      <c r="G71" s="54">
        <v>213771.26</v>
      </c>
      <c r="H71" s="54">
        <v>228477.06</v>
      </c>
      <c r="I71" s="54">
        <v>247520.44</v>
      </c>
      <c r="J71" s="54">
        <v>274724.71999999997</v>
      </c>
      <c r="K71" s="54">
        <v>297011.88</v>
      </c>
      <c r="L71" s="54">
        <v>318595.59000000003</v>
      </c>
      <c r="M71" s="54">
        <v>340739.18</v>
      </c>
      <c r="N71" s="54">
        <v>372030.23</v>
      </c>
      <c r="O71" s="54">
        <v>389116.57</v>
      </c>
      <c r="P71" s="54">
        <v>400195.59</v>
      </c>
      <c r="Q71" s="54">
        <v>424264.25</v>
      </c>
      <c r="R71" s="54">
        <v>439950.18</v>
      </c>
      <c r="S71" s="54">
        <v>461634.46</v>
      </c>
      <c r="T71" s="54">
        <v>491547.11</v>
      </c>
      <c r="U71" s="54">
        <v>529322.68999999994</v>
      </c>
      <c r="V71" s="54">
        <v>590790.05000000005</v>
      </c>
      <c r="W71" s="54">
        <v>610586.55000000005</v>
      </c>
      <c r="X71" s="54">
        <v>633976.43000000005</v>
      </c>
      <c r="Y71" s="54">
        <v>676411.61</v>
      </c>
      <c r="Z71" s="54">
        <v>698805.98</v>
      </c>
      <c r="AA71" s="54">
        <v>730222.94</v>
      </c>
      <c r="AB71" s="54">
        <v>742252.49</v>
      </c>
    </row>
    <row r="72" spans="2:28" ht="15.75" x14ac:dyDescent="0.3">
      <c r="B72" s="7" t="s">
        <v>148</v>
      </c>
      <c r="C72" s="7" t="s">
        <v>169</v>
      </c>
      <c r="D72" s="54">
        <v>36984.81</v>
      </c>
      <c r="E72" s="54">
        <v>38859.83</v>
      </c>
      <c r="F72" s="54">
        <v>37333.86</v>
      </c>
      <c r="G72" s="54">
        <v>39151.629999999997</v>
      </c>
      <c r="H72" s="54">
        <v>41205.629999999997</v>
      </c>
      <c r="I72" s="54">
        <v>40661.07</v>
      </c>
      <c r="J72" s="54">
        <v>45575.839999999997</v>
      </c>
      <c r="K72" s="54">
        <v>45692.85</v>
      </c>
      <c r="L72" s="54">
        <v>50130.29</v>
      </c>
      <c r="M72" s="54">
        <v>54885.61</v>
      </c>
      <c r="N72" s="54">
        <v>62552.25</v>
      </c>
      <c r="O72" s="54">
        <v>65222.44</v>
      </c>
      <c r="P72" s="54">
        <v>71822.41</v>
      </c>
      <c r="Q72" s="54">
        <v>75241.98</v>
      </c>
      <c r="R72" s="54">
        <v>86216.9</v>
      </c>
      <c r="S72" s="54">
        <v>90579.53</v>
      </c>
      <c r="T72" s="54">
        <v>93584.22</v>
      </c>
      <c r="U72" s="54">
        <v>103774.49</v>
      </c>
      <c r="V72" s="54">
        <v>112879.51</v>
      </c>
      <c r="W72" s="54">
        <v>130845.74</v>
      </c>
      <c r="X72" s="54">
        <v>135947.6</v>
      </c>
      <c r="Y72" s="54">
        <v>141305.56</v>
      </c>
      <c r="Z72" s="54">
        <v>142943.72</v>
      </c>
      <c r="AA72" s="54">
        <v>149988.6</v>
      </c>
      <c r="AB72" s="54">
        <v>155398.88</v>
      </c>
    </row>
    <row r="73" spans="2:28" ht="15.75" x14ac:dyDescent="0.3">
      <c r="B73" s="7" t="s">
        <v>148</v>
      </c>
      <c r="C73" s="7" t="s">
        <v>170</v>
      </c>
      <c r="D73" s="54">
        <v>7607.69</v>
      </c>
      <c r="E73" s="54">
        <v>7532.65</v>
      </c>
      <c r="F73" s="54">
        <v>7981.57</v>
      </c>
      <c r="G73" s="54">
        <v>8272.5</v>
      </c>
      <c r="H73" s="54">
        <v>8732.82</v>
      </c>
      <c r="I73" s="54">
        <v>8962.74</v>
      </c>
      <c r="J73" s="54">
        <v>9922.11</v>
      </c>
      <c r="K73" s="54">
        <v>10171.1</v>
      </c>
      <c r="L73" s="54">
        <v>11079.52</v>
      </c>
      <c r="M73" s="54">
        <v>12165.01</v>
      </c>
      <c r="N73" s="54">
        <v>12951.71</v>
      </c>
      <c r="O73" s="54">
        <v>13380.44</v>
      </c>
      <c r="P73" s="54">
        <v>14240.45</v>
      </c>
      <c r="Q73" s="54">
        <v>15615.69</v>
      </c>
      <c r="R73" s="54">
        <v>15762.81</v>
      </c>
      <c r="S73" s="54">
        <v>16695.34</v>
      </c>
      <c r="T73" s="54">
        <v>17045.87</v>
      </c>
      <c r="U73" s="54">
        <v>19358.28</v>
      </c>
      <c r="V73" s="54">
        <v>20521.63</v>
      </c>
      <c r="W73" s="54">
        <v>22779.02</v>
      </c>
      <c r="X73" s="54">
        <v>24406.37</v>
      </c>
      <c r="Y73" s="54">
        <v>25621.66</v>
      </c>
      <c r="Z73" s="54">
        <v>26688.84</v>
      </c>
      <c r="AA73" s="54">
        <v>27645.25</v>
      </c>
      <c r="AB73" s="54">
        <v>28249.53</v>
      </c>
    </row>
    <row r="74" spans="2:28" ht="15.75" x14ac:dyDescent="0.3">
      <c r="B74" s="7" t="s">
        <v>148</v>
      </c>
      <c r="C74" s="7" t="s">
        <v>171</v>
      </c>
      <c r="D74" s="54">
        <v>25684.35</v>
      </c>
      <c r="E74" s="54">
        <v>25791.41</v>
      </c>
      <c r="F74" s="54">
        <v>27572.28</v>
      </c>
      <c r="G74" s="54">
        <v>29143.87</v>
      </c>
      <c r="H74" s="54">
        <v>30944.01</v>
      </c>
      <c r="I74" s="54">
        <v>31947.35</v>
      </c>
      <c r="J74" s="54">
        <v>35731.03</v>
      </c>
      <c r="K74" s="54">
        <v>36826.160000000003</v>
      </c>
      <c r="L74" s="54">
        <v>40497.85</v>
      </c>
      <c r="M74" s="54">
        <v>44435.74</v>
      </c>
      <c r="N74" s="54">
        <v>47375.78</v>
      </c>
      <c r="O74" s="54">
        <v>48686.18</v>
      </c>
      <c r="P74" s="54">
        <v>52023.22</v>
      </c>
      <c r="Q74" s="54">
        <v>54312.94</v>
      </c>
      <c r="R74" s="54">
        <v>54807.35</v>
      </c>
      <c r="S74" s="54">
        <v>57933.94</v>
      </c>
      <c r="T74" s="54">
        <v>59059.23</v>
      </c>
      <c r="U74" s="54">
        <v>65219.64</v>
      </c>
      <c r="V74" s="54">
        <v>68041.2</v>
      </c>
      <c r="W74" s="54">
        <v>75095.179999999993</v>
      </c>
      <c r="X74" s="54">
        <v>79733.98</v>
      </c>
      <c r="Y74" s="54">
        <v>84211.23</v>
      </c>
      <c r="Z74" s="54">
        <v>87216.95</v>
      </c>
      <c r="AA74" s="54">
        <v>92179.86</v>
      </c>
      <c r="AB74" s="54">
        <v>94529.68</v>
      </c>
    </row>
    <row r="75" spans="2:28" ht="15.75" x14ac:dyDescent="0.3">
      <c r="B75" s="7" t="s">
        <v>148</v>
      </c>
      <c r="C75" s="7" t="s">
        <v>172</v>
      </c>
      <c r="D75" s="54">
        <v>116144.42</v>
      </c>
      <c r="E75" s="54">
        <v>122166.8</v>
      </c>
      <c r="F75" s="54">
        <v>131284.04</v>
      </c>
      <c r="G75" s="54">
        <v>139851.44</v>
      </c>
      <c r="H75" s="54">
        <v>151150.79</v>
      </c>
      <c r="I75" s="54">
        <v>166065.76</v>
      </c>
      <c r="J75" s="54">
        <v>178798.95</v>
      </c>
      <c r="K75" s="54">
        <v>186341.59</v>
      </c>
      <c r="L75" s="54">
        <v>200592.21</v>
      </c>
      <c r="M75" s="54">
        <v>218546.39</v>
      </c>
      <c r="N75" s="54">
        <v>244418.64</v>
      </c>
      <c r="O75" s="54">
        <v>253940.53</v>
      </c>
      <c r="P75" s="54">
        <v>270878.44</v>
      </c>
      <c r="Q75" s="54">
        <v>277459.8</v>
      </c>
      <c r="R75" s="54">
        <v>285024.55</v>
      </c>
      <c r="S75" s="54">
        <v>297883.99</v>
      </c>
      <c r="T75" s="54">
        <v>309153.75</v>
      </c>
      <c r="U75" s="54">
        <v>334759.46999999997</v>
      </c>
      <c r="V75" s="54">
        <v>352825.56</v>
      </c>
      <c r="W75" s="54">
        <v>371951.92</v>
      </c>
      <c r="X75" s="54">
        <v>385879.21</v>
      </c>
      <c r="Y75" s="54">
        <v>395207.36</v>
      </c>
      <c r="Z75" s="54">
        <v>401241.7</v>
      </c>
      <c r="AA75" s="54">
        <v>420859.26</v>
      </c>
      <c r="AB75" s="54">
        <v>435839.82</v>
      </c>
    </row>
    <row r="76" spans="2:28" ht="15.75" x14ac:dyDescent="0.3">
      <c r="B76" s="7" t="s">
        <v>148</v>
      </c>
      <c r="C76" s="7" t="s">
        <v>173</v>
      </c>
      <c r="D76" s="54">
        <v>8892.7900000000009</v>
      </c>
      <c r="E76" s="54">
        <v>8734.15</v>
      </c>
      <c r="F76" s="54">
        <v>9168.5499999999993</v>
      </c>
      <c r="G76" s="54">
        <v>9482.5499999999993</v>
      </c>
      <c r="H76" s="54">
        <v>9983.77</v>
      </c>
      <c r="I76" s="54">
        <v>10215.5</v>
      </c>
      <c r="J76" s="54">
        <v>11418.34</v>
      </c>
      <c r="K76" s="54">
        <v>11595.52</v>
      </c>
      <c r="L76" s="54">
        <v>12612.46</v>
      </c>
      <c r="M76" s="54">
        <v>13850.21</v>
      </c>
      <c r="N76" s="54">
        <v>14774.7</v>
      </c>
      <c r="O76" s="54">
        <v>15189.38</v>
      </c>
      <c r="P76" s="54">
        <v>16231.62</v>
      </c>
      <c r="Q76" s="54">
        <v>17732.16</v>
      </c>
      <c r="R76" s="54">
        <v>18158.57</v>
      </c>
      <c r="S76" s="54">
        <v>19311.53</v>
      </c>
      <c r="T76" s="54">
        <v>19667.68</v>
      </c>
      <c r="U76" s="54">
        <v>21802.49</v>
      </c>
      <c r="V76" s="54">
        <v>22874.43</v>
      </c>
      <c r="W76" s="54">
        <v>25279.16</v>
      </c>
      <c r="X76" s="54">
        <v>26964.5</v>
      </c>
      <c r="Y76" s="54">
        <v>28488.51</v>
      </c>
      <c r="Z76" s="54">
        <v>30393.84</v>
      </c>
      <c r="AA76" s="54">
        <v>31737.94</v>
      </c>
      <c r="AB76" s="54">
        <v>32179.31</v>
      </c>
    </row>
    <row r="77" spans="2:28" ht="15.75" x14ac:dyDescent="0.3">
      <c r="B77" s="7" t="s">
        <v>148</v>
      </c>
      <c r="C77" s="7" t="s">
        <v>174</v>
      </c>
      <c r="D77" s="54">
        <v>3101.88</v>
      </c>
      <c r="E77" s="54">
        <v>3210.08</v>
      </c>
      <c r="F77" s="54">
        <v>3191.22</v>
      </c>
      <c r="G77" s="54">
        <v>3345.96</v>
      </c>
      <c r="H77" s="54">
        <v>3500.86</v>
      </c>
      <c r="I77" s="54">
        <v>3596.96</v>
      </c>
      <c r="J77" s="54">
        <v>3901.67</v>
      </c>
      <c r="K77" s="54">
        <v>3977.1</v>
      </c>
      <c r="L77" s="54">
        <v>4234.6400000000003</v>
      </c>
      <c r="M77" s="54">
        <v>4577.96</v>
      </c>
      <c r="N77" s="54">
        <v>5134.28</v>
      </c>
      <c r="O77" s="54">
        <v>5317.16</v>
      </c>
      <c r="P77" s="54">
        <v>5692</v>
      </c>
      <c r="Q77" s="54">
        <v>5904.71</v>
      </c>
      <c r="R77" s="54">
        <v>6483.79</v>
      </c>
      <c r="S77" s="54">
        <v>6747.41</v>
      </c>
      <c r="T77" s="54">
        <v>7051.2</v>
      </c>
      <c r="U77" s="54">
        <v>7637.73</v>
      </c>
      <c r="V77" s="54">
        <v>8228.4599999999991</v>
      </c>
      <c r="W77" s="54">
        <v>9065.7199999999993</v>
      </c>
      <c r="X77" s="54">
        <v>9386.0499999999993</v>
      </c>
      <c r="Y77" s="54">
        <v>9744.2900000000009</v>
      </c>
      <c r="Z77" s="54">
        <v>9864.89</v>
      </c>
      <c r="AA77" s="54">
        <v>10294.459999999999</v>
      </c>
      <c r="AB77" s="54">
        <v>10538.82</v>
      </c>
    </row>
    <row r="78" spans="2:28" ht="15.75" x14ac:dyDescent="0.3">
      <c r="B78" s="7" t="s">
        <v>148</v>
      </c>
      <c r="C78" s="7" t="s">
        <v>175</v>
      </c>
      <c r="D78" s="54">
        <v>2158.86</v>
      </c>
      <c r="E78" s="54">
        <v>2230.4699999999998</v>
      </c>
      <c r="F78" s="54">
        <v>2182.66</v>
      </c>
      <c r="G78" s="54">
        <v>2258.89</v>
      </c>
      <c r="H78" s="54">
        <v>2348.73</v>
      </c>
      <c r="I78" s="54">
        <v>2332.56</v>
      </c>
      <c r="J78" s="54">
        <v>2599.4499999999998</v>
      </c>
      <c r="K78" s="54">
        <v>2664.78</v>
      </c>
      <c r="L78" s="54">
        <v>2852.71</v>
      </c>
      <c r="M78" s="54">
        <v>3071.57</v>
      </c>
      <c r="N78" s="54">
        <v>3438.37</v>
      </c>
      <c r="O78" s="54">
        <v>3590.09</v>
      </c>
      <c r="P78" s="54">
        <v>3855.07</v>
      </c>
      <c r="Q78" s="54">
        <v>4010.8</v>
      </c>
      <c r="R78" s="54">
        <v>4297.99</v>
      </c>
      <c r="S78" s="54">
        <v>4442.3900000000003</v>
      </c>
      <c r="T78" s="54">
        <v>4555.2</v>
      </c>
      <c r="U78" s="54">
        <v>4958.6000000000004</v>
      </c>
      <c r="V78" s="54">
        <v>5400.62</v>
      </c>
      <c r="W78" s="54">
        <v>6138</v>
      </c>
      <c r="X78" s="54">
        <v>6348.93</v>
      </c>
      <c r="Y78" s="54">
        <v>6572.76</v>
      </c>
      <c r="Z78" s="54">
        <v>6637.17</v>
      </c>
      <c r="AA78" s="54">
        <v>6921.49</v>
      </c>
      <c r="AB78" s="54">
        <v>7058.23</v>
      </c>
    </row>
    <row r="79" spans="2:28" ht="15.75" x14ac:dyDescent="0.3">
      <c r="B79" s="7" t="s">
        <v>148</v>
      </c>
      <c r="C79" s="7" t="s">
        <v>176</v>
      </c>
      <c r="D79" s="54">
        <v>1387.99</v>
      </c>
      <c r="E79" s="54">
        <v>1426.71</v>
      </c>
      <c r="F79" s="54">
        <v>1321.62</v>
      </c>
      <c r="G79" s="54">
        <v>1323.01</v>
      </c>
      <c r="H79" s="54">
        <v>1241.81</v>
      </c>
      <c r="I79" s="54">
        <v>1309.6400000000001</v>
      </c>
      <c r="J79" s="54">
        <v>1406.67</v>
      </c>
      <c r="K79" s="54">
        <v>1484.35</v>
      </c>
      <c r="L79" s="54">
        <v>1569.02</v>
      </c>
      <c r="M79" s="54">
        <v>1661.6</v>
      </c>
      <c r="N79" s="54">
        <v>2034.54</v>
      </c>
      <c r="O79" s="54">
        <v>2483.65</v>
      </c>
      <c r="P79" s="54">
        <v>2724.18</v>
      </c>
      <c r="Q79" s="54">
        <v>2790.41</v>
      </c>
      <c r="R79" s="54">
        <v>3139.84</v>
      </c>
      <c r="S79" s="54">
        <v>3279.33</v>
      </c>
      <c r="T79" s="54">
        <v>3631.86</v>
      </c>
      <c r="U79" s="54">
        <v>4032.99</v>
      </c>
      <c r="V79" s="54">
        <v>4177.25</v>
      </c>
      <c r="W79" s="54">
        <v>4337.13</v>
      </c>
      <c r="X79" s="54">
        <v>4571.63</v>
      </c>
      <c r="Y79" s="54">
        <v>4840.62</v>
      </c>
      <c r="Z79" s="54">
        <v>4842.53</v>
      </c>
      <c r="AA79" s="54">
        <v>4975.95</v>
      </c>
      <c r="AB79" s="54">
        <v>5049.66</v>
      </c>
    </row>
    <row r="81" spans="4:28" x14ac:dyDescent="0.25">
      <c r="D81" s="57"/>
      <c r="E81" s="57"/>
      <c r="F81" s="57"/>
      <c r="G81" s="57"/>
      <c r="H81" s="57"/>
      <c r="I81" s="57"/>
      <c r="J81" s="57"/>
      <c r="K81" s="57"/>
      <c r="L81" s="57"/>
      <c r="M81" s="57"/>
      <c r="N81" s="57"/>
      <c r="O81" s="57"/>
      <c r="P81" s="57"/>
      <c r="Q81" s="57"/>
      <c r="R81" s="57"/>
      <c r="S81" s="57"/>
      <c r="T81" s="57"/>
      <c r="U81" s="57"/>
      <c r="V81" s="57"/>
      <c r="W81" s="57"/>
      <c r="X81" s="57"/>
      <c r="Y81" s="57"/>
      <c r="Z81" s="57"/>
      <c r="AA81" s="57"/>
      <c r="AB81" s="57"/>
    </row>
  </sheetData>
  <mergeCells count="2">
    <mergeCell ref="B2:E2"/>
    <mergeCell ref="B3:N3"/>
  </mergeCells>
  <hyperlinks>
    <hyperlink ref="B1" location="Summary!A1" display="Back to summary" xr:uid="{EEADA125-2D5D-4F64-BCED-F1D679A32D1A}"/>
  </hyperlinks>
  <pageMargins left="0.75" right="0.75" top="1" bottom="1" header="0.5" footer="0.5"/>
  <headerFooter>
    <oddHeader>&amp;C&amp;"Aptos"&amp;10&amp;KFF0000 OFFICIAL&amp;1#_x000D_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C51E-79EE-45CE-AE7E-9386E99AF5B4}">
  <sheetPr>
    <tabColor theme="5" tint="-0.499984740745262"/>
  </sheetPr>
  <dimension ref="B1:AJ144"/>
  <sheetViews>
    <sheetView zoomScale="60" zoomScaleNormal="60" workbookViewId="0">
      <pane xSplit="2" ySplit="8" topLeftCell="C87" activePane="bottomRight" state="frozen"/>
      <selection pane="topRight"/>
      <selection pane="bottomLeft"/>
      <selection pane="bottomRight" activeCell="B1" sqref="B1"/>
    </sheetView>
  </sheetViews>
  <sheetFormatPr defaultColWidth="9.140625" defaultRowHeight="15" x14ac:dyDescent="0.25"/>
  <cols>
    <col min="1" max="1" width="3" style="6" customWidth="1"/>
    <col min="2" max="2" width="37.7109375" style="6" customWidth="1"/>
    <col min="3" max="3" width="31.140625" style="6" customWidth="1"/>
    <col min="4" max="4" width="41.28515625" style="6" customWidth="1"/>
    <col min="5" max="5" width="15.42578125" style="6" customWidth="1"/>
    <col min="6" max="6" width="10.5703125" style="6" customWidth="1"/>
    <col min="7" max="7" width="23.5703125" style="6" customWidth="1"/>
    <col min="8" max="8" width="22.28515625" style="6" customWidth="1"/>
    <col min="9" max="9" width="24.5703125" style="6" customWidth="1"/>
    <col min="10" max="10" width="20.42578125" style="6" customWidth="1"/>
    <col min="11" max="12" width="18.85546875" style="6" customWidth="1"/>
    <col min="13" max="13" width="15" style="6" customWidth="1"/>
    <col min="14" max="14" width="27.85546875" style="6" customWidth="1"/>
    <col min="15" max="15" width="38.7109375" style="6" customWidth="1"/>
    <col min="16" max="16" width="27.85546875" style="6" customWidth="1"/>
    <col min="17" max="17" width="14.42578125" style="6" customWidth="1"/>
    <col min="18" max="18" width="13.140625" style="6" customWidth="1"/>
    <col min="19" max="19" width="26.5703125" style="6" customWidth="1"/>
    <col min="20" max="20" width="22.85546875" style="6" customWidth="1"/>
    <col min="21" max="21" width="26.7109375" style="6" customWidth="1"/>
    <col min="22" max="22" width="43" style="6" customWidth="1"/>
    <col min="23" max="23" width="36.42578125" style="6" customWidth="1"/>
    <col min="24" max="24" width="36.140625" style="6" customWidth="1"/>
    <col min="25" max="25" width="36.42578125" style="6" customWidth="1"/>
    <col min="26" max="26" width="31.42578125" style="6" customWidth="1"/>
    <col min="27" max="27" width="17.5703125" style="6" customWidth="1"/>
    <col min="28" max="28" width="37.140625" style="6" customWidth="1"/>
    <col min="29" max="31" width="37" style="6" customWidth="1"/>
    <col min="32" max="32" width="20" style="6" bestFit="1" customWidth="1"/>
    <col min="33" max="34" width="20" style="6" customWidth="1"/>
    <col min="35" max="35" width="20.140625" style="6" bestFit="1" customWidth="1"/>
    <col min="36" max="36" width="19.85546875" style="6" bestFit="1" customWidth="1"/>
    <col min="37" max="16384" width="9.140625" style="6"/>
  </cols>
  <sheetData>
    <row r="1" spans="2:36" ht="24.95" customHeight="1" x14ac:dyDescent="0.25">
      <c r="B1" s="46" t="s">
        <v>84</v>
      </c>
    </row>
    <row r="2" spans="2:36" ht="36" customHeight="1" x14ac:dyDescent="0.25">
      <c r="B2" s="259" t="s">
        <v>267</v>
      </c>
      <c r="C2" s="260"/>
      <c r="D2" s="260"/>
      <c r="E2" s="260"/>
      <c r="F2" s="35"/>
      <c r="G2" s="9"/>
      <c r="H2" s="9"/>
      <c r="I2" s="9"/>
      <c r="J2" s="9"/>
      <c r="K2" s="9"/>
    </row>
    <row r="3" spans="2:36" ht="50.25" customHeight="1" x14ac:dyDescent="0.25">
      <c r="B3" s="261" t="s">
        <v>268</v>
      </c>
      <c r="C3" s="262"/>
      <c r="D3" s="262"/>
      <c r="E3" s="262"/>
      <c r="F3" s="262"/>
      <c r="G3" s="262"/>
      <c r="H3" s="262"/>
      <c r="I3" s="262"/>
      <c r="J3" s="262"/>
      <c r="K3" s="262"/>
      <c r="L3" s="262"/>
      <c r="M3" s="262"/>
      <c r="N3" s="262"/>
      <c r="O3" s="262"/>
      <c r="P3" s="262"/>
      <c r="Q3" s="262"/>
      <c r="R3" s="262"/>
    </row>
    <row r="4" spans="2:36" ht="18" customHeight="1" x14ac:dyDescent="0.25"/>
    <row r="5" spans="2:36" ht="18" customHeight="1" x14ac:dyDescent="0.25">
      <c r="B5" s="12" t="s">
        <v>269</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2:36" x14ac:dyDescent="0.25">
      <c r="B6" s="58" t="s">
        <v>137</v>
      </c>
    </row>
    <row r="7" spans="2:36" ht="15.75" x14ac:dyDescent="0.3">
      <c r="B7" s="30" t="s">
        <v>270</v>
      </c>
      <c r="C7" s="30" t="s">
        <v>271</v>
      </c>
      <c r="D7" s="30" t="s">
        <v>272</v>
      </c>
      <c r="E7" s="30" t="s">
        <v>230</v>
      </c>
      <c r="F7" s="30" t="s">
        <v>273</v>
      </c>
      <c r="G7" s="30" t="s">
        <v>274</v>
      </c>
      <c r="H7" s="30" t="s">
        <v>275</v>
      </c>
      <c r="I7" s="13" t="s">
        <v>276</v>
      </c>
      <c r="J7" s="13" t="s">
        <v>277</v>
      </c>
      <c r="K7" s="13" t="s">
        <v>278</v>
      </c>
      <c r="L7" s="13" t="s">
        <v>279</v>
      </c>
      <c r="M7" s="13" t="s">
        <v>280</v>
      </c>
      <c r="N7" s="13" t="s">
        <v>281</v>
      </c>
      <c r="O7" s="13" t="s">
        <v>282</v>
      </c>
      <c r="P7" s="51" t="s">
        <v>283</v>
      </c>
      <c r="Q7" s="13" t="s">
        <v>284</v>
      </c>
      <c r="R7" s="13" t="s">
        <v>285</v>
      </c>
      <c r="S7" s="13" t="s">
        <v>286</v>
      </c>
      <c r="T7" s="13" t="s">
        <v>287</v>
      </c>
      <c r="U7" s="13" t="s">
        <v>288</v>
      </c>
      <c r="V7" s="13" t="s">
        <v>289</v>
      </c>
      <c r="W7" s="13" t="s">
        <v>290</v>
      </c>
      <c r="X7" s="13" t="s">
        <v>291</v>
      </c>
      <c r="Y7" s="13" t="s">
        <v>292</v>
      </c>
      <c r="Z7" s="13" t="s">
        <v>293</v>
      </c>
      <c r="AA7" s="13" t="s">
        <v>294</v>
      </c>
      <c r="AB7" s="13" t="s">
        <v>295</v>
      </c>
      <c r="AC7" s="13" t="s">
        <v>296</v>
      </c>
      <c r="AD7" s="13" t="s">
        <v>297</v>
      </c>
      <c r="AE7" s="77" t="s">
        <v>298</v>
      </c>
      <c r="AF7" s="78" t="s">
        <v>299</v>
      </c>
      <c r="AG7" s="77" t="s">
        <v>300</v>
      </c>
      <c r="AH7" s="78" t="s">
        <v>301</v>
      </c>
      <c r="AI7" s="77" t="s">
        <v>302</v>
      </c>
      <c r="AJ7" s="78" t="s">
        <v>303</v>
      </c>
    </row>
    <row r="8" spans="2:36" ht="15.75" x14ac:dyDescent="0.3">
      <c r="B8" s="30"/>
      <c r="C8" s="30"/>
      <c r="D8" s="30"/>
      <c r="E8" s="30"/>
      <c r="F8" s="30"/>
      <c r="G8" s="30"/>
      <c r="H8" s="30"/>
      <c r="I8" s="13" t="s">
        <v>167</v>
      </c>
      <c r="J8" s="70"/>
      <c r="K8" s="13" t="s">
        <v>167</v>
      </c>
      <c r="L8" s="13" t="s">
        <v>304</v>
      </c>
      <c r="M8" s="13" t="s">
        <v>304</v>
      </c>
      <c r="N8" s="13" t="s">
        <v>305</v>
      </c>
      <c r="O8" s="13" t="s">
        <v>305</v>
      </c>
      <c r="P8" s="51" t="s">
        <v>167</v>
      </c>
      <c r="Q8" s="51" t="s">
        <v>306</v>
      </c>
      <c r="R8" s="13" t="s">
        <v>307</v>
      </c>
      <c r="S8" s="13" t="s">
        <v>308</v>
      </c>
      <c r="T8" s="13" t="s">
        <v>308</v>
      </c>
      <c r="U8" s="13" t="s">
        <v>308</v>
      </c>
      <c r="V8" s="13" t="s">
        <v>305</v>
      </c>
      <c r="W8" s="13" t="s">
        <v>305</v>
      </c>
      <c r="X8" s="13" t="s">
        <v>308</v>
      </c>
      <c r="Y8" s="13" t="s">
        <v>308</v>
      </c>
      <c r="Z8" s="13" t="s">
        <v>167</v>
      </c>
      <c r="AA8" s="13" t="s">
        <v>167</v>
      </c>
      <c r="AB8" s="13" t="s">
        <v>167</v>
      </c>
      <c r="AC8" s="13" t="s">
        <v>167</v>
      </c>
      <c r="AD8" s="13" t="s">
        <v>167</v>
      </c>
      <c r="AE8" s="79" t="s">
        <v>308</v>
      </c>
      <c r="AF8" s="80" t="s">
        <v>308</v>
      </c>
      <c r="AG8" s="79" t="s">
        <v>308</v>
      </c>
      <c r="AH8" s="80" t="s">
        <v>308</v>
      </c>
      <c r="AI8" s="79" t="s">
        <v>308</v>
      </c>
      <c r="AJ8" s="80" t="s">
        <v>308</v>
      </c>
    </row>
    <row r="9" spans="2:36" ht="15.75" x14ac:dyDescent="0.3">
      <c r="B9" s="7" t="s">
        <v>309</v>
      </c>
      <c r="C9" s="7" t="s">
        <v>309</v>
      </c>
      <c r="D9" s="7" t="s">
        <v>310</v>
      </c>
      <c r="E9" s="7" t="s">
        <v>311</v>
      </c>
      <c r="F9" s="7" t="s">
        <v>248</v>
      </c>
      <c r="G9" s="7" t="s">
        <v>312</v>
      </c>
      <c r="H9" s="7" t="s">
        <v>313</v>
      </c>
      <c r="I9" s="7">
        <v>0.96</v>
      </c>
      <c r="J9" s="7">
        <v>1.0641</v>
      </c>
      <c r="K9" s="7">
        <v>0.8</v>
      </c>
      <c r="L9" s="7">
        <v>0.2</v>
      </c>
      <c r="M9" s="7"/>
      <c r="N9" s="7"/>
      <c r="O9" s="7"/>
      <c r="P9" s="7"/>
      <c r="Q9" s="7">
        <v>26.11</v>
      </c>
      <c r="R9" s="7"/>
      <c r="S9" s="7"/>
      <c r="T9" s="7"/>
      <c r="U9" s="7"/>
      <c r="V9" s="7"/>
      <c r="W9" s="7"/>
      <c r="X9" s="7"/>
      <c r="Y9" s="7"/>
      <c r="Z9" s="7"/>
      <c r="AA9" s="7"/>
      <c r="AB9" s="7"/>
      <c r="AC9" s="7"/>
      <c r="AD9" s="7"/>
      <c r="AE9" s="7"/>
      <c r="AF9" s="7"/>
      <c r="AG9" s="7"/>
      <c r="AH9" s="7"/>
      <c r="AI9" s="7"/>
      <c r="AJ9" s="7"/>
    </row>
    <row r="10" spans="2:36" ht="15.75" x14ac:dyDescent="0.3">
      <c r="B10" s="7" t="s">
        <v>314</v>
      </c>
      <c r="C10" s="7" t="s">
        <v>315</v>
      </c>
      <c r="D10" s="7" t="s">
        <v>316</v>
      </c>
      <c r="E10" s="7" t="s">
        <v>166</v>
      </c>
      <c r="F10" s="7" t="s">
        <v>248</v>
      </c>
      <c r="G10" s="7" t="s">
        <v>317</v>
      </c>
      <c r="H10" s="7" t="s">
        <v>318</v>
      </c>
      <c r="I10" s="7">
        <v>10.8</v>
      </c>
      <c r="J10" s="7">
        <v>1.05</v>
      </c>
      <c r="K10" s="7">
        <v>3</v>
      </c>
      <c r="L10" s="7">
        <v>86</v>
      </c>
      <c r="M10" s="7"/>
      <c r="N10" s="7"/>
      <c r="O10" s="7"/>
      <c r="P10" s="7"/>
      <c r="Q10" s="7">
        <v>45.82</v>
      </c>
      <c r="R10" s="7"/>
      <c r="S10" s="7"/>
      <c r="T10" s="7"/>
      <c r="U10" s="7"/>
      <c r="V10" s="7"/>
      <c r="W10" s="7"/>
      <c r="X10" s="7"/>
      <c r="Y10" s="7"/>
      <c r="Z10" s="7"/>
      <c r="AA10" s="7"/>
      <c r="AB10" s="7"/>
      <c r="AC10" s="7"/>
      <c r="AD10" s="7"/>
      <c r="AE10" s="7"/>
      <c r="AF10" s="7"/>
      <c r="AG10" s="7"/>
      <c r="AH10" s="7"/>
      <c r="AI10" s="7"/>
      <c r="AJ10" s="7"/>
    </row>
    <row r="11" spans="2:36" ht="15.75" x14ac:dyDescent="0.3">
      <c r="B11" s="7" t="s">
        <v>314</v>
      </c>
      <c r="C11" s="7" t="s">
        <v>319</v>
      </c>
      <c r="D11" s="7" t="s">
        <v>316</v>
      </c>
      <c r="E11" s="7" t="s">
        <v>166</v>
      </c>
      <c r="F11" s="7" t="s">
        <v>248</v>
      </c>
      <c r="G11" s="7" t="s">
        <v>317</v>
      </c>
      <c r="H11" s="7" t="s">
        <v>318</v>
      </c>
      <c r="I11" s="7">
        <v>10.8</v>
      </c>
      <c r="J11" s="7">
        <v>1.05</v>
      </c>
      <c r="K11" s="7">
        <v>3</v>
      </c>
      <c r="L11" s="7">
        <v>86</v>
      </c>
      <c r="M11" s="7"/>
      <c r="N11" s="7"/>
      <c r="O11" s="7"/>
      <c r="P11" s="7"/>
      <c r="Q11" s="7">
        <v>45.82</v>
      </c>
      <c r="R11" s="7"/>
      <c r="S11" s="7"/>
      <c r="T11" s="7"/>
      <c r="U11" s="7"/>
      <c r="V11" s="7"/>
      <c r="W11" s="7"/>
      <c r="X11" s="7"/>
      <c r="Y11" s="7"/>
      <c r="Z11" s="7"/>
      <c r="AA11" s="7"/>
      <c r="AB11" s="7"/>
      <c r="AC11" s="7"/>
      <c r="AD11" s="7"/>
      <c r="AE11" s="7"/>
      <c r="AF11" s="7"/>
      <c r="AG11" s="7"/>
      <c r="AH11" s="7"/>
      <c r="AI11" s="7"/>
      <c r="AJ11" s="7"/>
    </row>
    <row r="12" spans="2:36" ht="15.75" x14ac:dyDescent="0.3">
      <c r="B12" s="74" t="s">
        <v>320</v>
      </c>
      <c r="C12" s="7"/>
      <c r="D12" s="7" t="s">
        <v>321</v>
      </c>
      <c r="E12" s="7" t="s">
        <v>159</v>
      </c>
      <c r="F12" s="7" t="s">
        <v>248</v>
      </c>
      <c r="G12" s="7" t="s">
        <v>322</v>
      </c>
      <c r="H12" s="7" t="s">
        <v>323</v>
      </c>
      <c r="I12" s="7">
        <v>26</v>
      </c>
      <c r="J12" s="7"/>
      <c r="K12" s="74">
        <v>16</v>
      </c>
      <c r="L12" s="7">
        <v>3</v>
      </c>
      <c r="M12" s="7">
        <v>3</v>
      </c>
      <c r="N12" s="7"/>
      <c r="O12" s="7"/>
      <c r="P12" s="7"/>
      <c r="Q12" s="7">
        <v>18.399999999999999</v>
      </c>
      <c r="R12" s="7"/>
      <c r="S12" s="7"/>
      <c r="T12" s="7"/>
      <c r="U12" s="7"/>
      <c r="V12" s="7"/>
      <c r="W12" s="7"/>
      <c r="X12" s="7"/>
      <c r="Y12" s="7"/>
      <c r="Z12" s="7"/>
      <c r="AA12" s="7"/>
      <c r="AB12" s="7"/>
      <c r="AC12" s="7"/>
      <c r="AD12" s="7"/>
      <c r="AE12" s="7"/>
      <c r="AF12" s="7"/>
      <c r="AG12" s="7"/>
      <c r="AH12" s="7"/>
      <c r="AI12" s="7"/>
      <c r="AJ12" s="7"/>
    </row>
    <row r="13" spans="2:36" ht="15.75" x14ac:dyDescent="0.3">
      <c r="B13" s="7" t="s">
        <v>324</v>
      </c>
      <c r="C13" s="7" t="s">
        <v>325</v>
      </c>
      <c r="D13" s="7" t="s">
        <v>326</v>
      </c>
      <c r="E13" s="7"/>
      <c r="F13" s="7" t="s">
        <v>248</v>
      </c>
      <c r="G13" s="7" t="s">
        <v>327</v>
      </c>
      <c r="H13" s="7" t="s">
        <v>328</v>
      </c>
      <c r="I13" s="7">
        <v>100</v>
      </c>
      <c r="J13" s="7">
        <v>0.99839999999999995</v>
      </c>
      <c r="K13" s="7">
        <v>44.25</v>
      </c>
      <c r="L13" s="7"/>
      <c r="M13" s="7"/>
      <c r="N13" s="7"/>
      <c r="O13" s="7"/>
      <c r="P13" s="7"/>
      <c r="Q13" s="7">
        <v>17.13</v>
      </c>
      <c r="R13" s="7"/>
      <c r="S13" s="7"/>
      <c r="T13" s="7"/>
      <c r="U13" s="7"/>
      <c r="V13" s="7"/>
      <c r="W13" s="7"/>
      <c r="X13" s="7"/>
      <c r="Y13" s="7"/>
      <c r="Z13" s="7">
        <v>100</v>
      </c>
      <c r="AA13" s="7">
        <v>100</v>
      </c>
      <c r="AB13" s="7">
        <v>50</v>
      </c>
      <c r="AC13" s="7">
        <v>50</v>
      </c>
      <c r="AD13" s="7"/>
      <c r="AE13" s="7"/>
      <c r="AF13" s="7"/>
      <c r="AG13" s="7"/>
      <c r="AH13" s="7"/>
      <c r="AI13" s="7"/>
      <c r="AJ13" s="7"/>
    </row>
    <row r="14" spans="2:36" ht="15.75" x14ac:dyDescent="0.3">
      <c r="B14" s="7" t="s">
        <v>329</v>
      </c>
      <c r="C14" s="7" t="s">
        <v>330</v>
      </c>
      <c r="D14" s="7" t="s">
        <v>326</v>
      </c>
      <c r="E14" s="7"/>
      <c r="F14" s="7" t="s">
        <v>248</v>
      </c>
      <c r="G14" s="7" t="s">
        <v>327</v>
      </c>
      <c r="H14" s="7" t="s">
        <v>328</v>
      </c>
      <c r="I14" s="7">
        <v>225</v>
      </c>
      <c r="J14" s="7">
        <v>0.99839999999999995</v>
      </c>
      <c r="K14" s="7">
        <v>225</v>
      </c>
      <c r="L14" s="7"/>
      <c r="M14" s="7"/>
      <c r="N14" s="7"/>
      <c r="O14" s="7"/>
      <c r="P14" s="7"/>
      <c r="Q14" s="7">
        <v>17.13</v>
      </c>
      <c r="R14" s="7"/>
      <c r="S14" s="7"/>
      <c r="T14" s="67">
        <v>1.84E-2</v>
      </c>
      <c r="U14" s="7"/>
      <c r="V14" s="7"/>
      <c r="W14" s="7"/>
      <c r="X14" s="7"/>
      <c r="Y14" s="7"/>
      <c r="Z14" s="7">
        <v>200</v>
      </c>
      <c r="AA14" s="7">
        <v>200</v>
      </c>
      <c r="AB14" s="7">
        <v>199.7</v>
      </c>
      <c r="AC14" s="7">
        <v>199.7</v>
      </c>
      <c r="AD14" s="7"/>
      <c r="AE14" s="7"/>
      <c r="AF14" s="7"/>
      <c r="AG14" s="7"/>
      <c r="AH14" s="7"/>
      <c r="AI14" s="7"/>
      <c r="AJ14" s="7"/>
    </row>
    <row r="15" spans="2:36" ht="15.75" x14ac:dyDescent="0.3">
      <c r="B15" s="7" t="s">
        <v>331</v>
      </c>
      <c r="C15" s="7" t="s">
        <v>332</v>
      </c>
      <c r="D15" s="7"/>
      <c r="E15" s="7"/>
      <c r="F15" s="7" t="s">
        <v>248</v>
      </c>
      <c r="G15" s="7" t="s">
        <v>327</v>
      </c>
      <c r="H15" s="7" t="s">
        <v>328</v>
      </c>
      <c r="I15" s="7">
        <v>51.3</v>
      </c>
      <c r="J15" s="7">
        <v>1.0298</v>
      </c>
      <c r="K15" s="7">
        <v>0</v>
      </c>
      <c r="L15" s="7"/>
      <c r="M15" s="7"/>
      <c r="N15" s="7"/>
      <c r="O15" s="7"/>
      <c r="P15" s="7"/>
      <c r="Q15" s="7">
        <v>17.13</v>
      </c>
      <c r="R15" s="7"/>
      <c r="S15" s="7"/>
      <c r="T15" s="67">
        <v>1.84E-2</v>
      </c>
      <c r="U15" s="7"/>
      <c r="V15" s="7"/>
      <c r="W15" s="7"/>
      <c r="X15" s="7"/>
      <c r="Y15" s="7"/>
      <c r="Z15" s="7"/>
      <c r="AA15" s="7"/>
      <c r="AB15" s="7"/>
      <c r="AC15" s="7"/>
      <c r="AD15" s="7"/>
      <c r="AE15" s="7"/>
      <c r="AF15" s="7"/>
      <c r="AG15" s="7"/>
      <c r="AH15" s="7"/>
      <c r="AI15" s="7"/>
      <c r="AJ15" s="7"/>
    </row>
    <row r="16" spans="2:36" ht="15.75" x14ac:dyDescent="0.3">
      <c r="B16" s="7" t="s">
        <v>331</v>
      </c>
      <c r="C16" s="7" t="s">
        <v>333</v>
      </c>
      <c r="D16" s="7"/>
      <c r="E16" s="7"/>
      <c r="F16" s="7" t="s">
        <v>248</v>
      </c>
      <c r="G16" s="7" t="s">
        <v>312</v>
      </c>
      <c r="H16" s="7" t="s">
        <v>313</v>
      </c>
      <c r="I16" s="7">
        <v>100</v>
      </c>
      <c r="J16" s="7">
        <v>1.0772999999999999</v>
      </c>
      <c r="K16" s="7">
        <v>48</v>
      </c>
      <c r="L16" s="7"/>
      <c r="M16" s="7"/>
      <c r="N16" s="7"/>
      <c r="O16" s="7"/>
      <c r="P16" s="7"/>
      <c r="Q16" s="7">
        <v>26.11</v>
      </c>
      <c r="R16" s="7"/>
      <c r="S16" s="7"/>
      <c r="T16" s="7"/>
      <c r="U16" s="7"/>
      <c r="V16" s="7"/>
      <c r="W16" s="7"/>
      <c r="X16" s="7"/>
      <c r="Y16" s="7"/>
      <c r="Z16" s="7"/>
      <c r="AA16" s="7"/>
      <c r="AB16" s="7"/>
      <c r="AC16" s="7"/>
      <c r="AD16" s="7"/>
      <c r="AE16" s="7"/>
      <c r="AF16" s="7"/>
      <c r="AG16" s="7"/>
      <c r="AH16" s="7"/>
      <c r="AI16" s="7"/>
      <c r="AJ16" s="7"/>
    </row>
    <row r="17" spans="2:36" ht="15.75" x14ac:dyDescent="0.3">
      <c r="B17" s="75" t="s">
        <v>334</v>
      </c>
      <c r="C17" s="7"/>
      <c r="D17" s="7"/>
      <c r="E17" s="7" t="s">
        <v>155</v>
      </c>
      <c r="F17" s="7" t="s">
        <v>248</v>
      </c>
      <c r="G17" s="7" t="s">
        <v>322</v>
      </c>
      <c r="H17" s="7" t="s">
        <v>323</v>
      </c>
      <c r="I17" s="7"/>
      <c r="J17" s="7"/>
      <c r="K17" s="75">
        <v>23</v>
      </c>
      <c r="L17" s="7">
        <v>3</v>
      </c>
      <c r="M17" s="7">
        <v>3</v>
      </c>
      <c r="N17" s="7"/>
      <c r="O17" s="7"/>
      <c r="P17" s="7"/>
      <c r="Q17" s="7">
        <v>18.399999999999999</v>
      </c>
      <c r="R17" s="7"/>
      <c r="S17" s="7"/>
      <c r="T17" s="7"/>
      <c r="U17" s="7"/>
      <c r="V17" s="7"/>
      <c r="W17" s="7"/>
      <c r="X17" s="7"/>
      <c r="Y17" s="7"/>
      <c r="Z17" s="7"/>
      <c r="AA17" s="7"/>
      <c r="AB17" s="7"/>
      <c r="AC17" s="7"/>
      <c r="AD17" s="7"/>
      <c r="AE17" s="7"/>
      <c r="AF17" s="7"/>
      <c r="AG17" s="7"/>
      <c r="AH17" s="7"/>
      <c r="AI17" s="7"/>
      <c r="AJ17" s="7"/>
    </row>
    <row r="18" spans="2:36" ht="15.75" x14ac:dyDescent="0.3">
      <c r="B18" s="7" t="s">
        <v>335</v>
      </c>
      <c r="C18" s="7" t="s">
        <v>335</v>
      </c>
      <c r="D18" s="7" t="s">
        <v>336</v>
      </c>
      <c r="E18" s="7" t="s">
        <v>337</v>
      </c>
      <c r="F18" s="7" t="s">
        <v>248</v>
      </c>
      <c r="G18" s="7" t="s">
        <v>338</v>
      </c>
      <c r="H18" s="7" t="s">
        <v>338</v>
      </c>
      <c r="I18" s="7">
        <v>2</v>
      </c>
      <c r="J18" s="7">
        <v>1.0086999999999999</v>
      </c>
      <c r="K18" s="7">
        <v>0.38700000000000001</v>
      </c>
      <c r="L18" s="7">
        <v>0.3</v>
      </c>
      <c r="M18" s="7">
        <v>0.3</v>
      </c>
      <c r="N18" s="7"/>
      <c r="O18" s="7"/>
      <c r="P18" s="7"/>
      <c r="Q18" s="7">
        <v>131.55000000000001</v>
      </c>
      <c r="R18" s="7">
        <v>8.67</v>
      </c>
      <c r="S18" s="67">
        <v>0.08</v>
      </c>
      <c r="T18" s="67">
        <v>7.2099999999999997E-2</v>
      </c>
      <c r="U18" s="67">
        <v>1.12E-2</v>
      </c>
      <c r="V18" s="7">
        <v>44.08</v>
      </c>
      <c r="W18" s="7">
        <v>106.48</v>
      </c>
      <c r="X18" s="67">
        <v>9.9900000000000003E-2</v>
      </c>
      <c r="Y18" s="67">
        <v>5.4999999999999997E-3</v>
      </c>
      <c r="Z18" s="7"/>
      <c r="AA18" s="7"/>
      <c r="AB18" s="7"/>
      <c r="AC18" s="7"/>
      <c r="AD18" s="7"/>
      <c r="AE18" s="7"/>
      <c r="AF18" s="7"/>
      <c r="AG18" s="7"/>
      <c r="AH18" s="7"/>
      <c r="AI18" s="7"/>
      <c r="AJ18" s="7"/>
    </row>
    <row r="19" spans="2:36" ht="15.75" x14ac:dyDescent="0.3">
      <c r="B19" s="7" t="s">
        <v>339</v>
      </c>
      <c r="C19" s="7" t="s">
        <v>339</v>
      </c>
      <c r="D19" s="7" t="s">
        <v>340</v>
      </c>
      <c r="E19" s="7" t="s">
        <v>169</v>
      </c>
      <c r="F19" s="7" t="s">
        <v>248</v>
      </c>
      <c r="G19" s="7" t="s">
        <v>317</v>
      </c>
      <c r="H19" s="7" t="s">
        <v>318</v>
      </c>
      <c r="I19" s="7">
        <v>5</v>
      </c>
      <c r="J19" s="7">
        <v>0.99350000000000005</v>
      </c>
      <c r="K19" s="7">
        <v>0.15</v>
      </c>
      <c r="L19" s="7">
        <v>5</v>
      </c>
      <c r="M19" s="7"/>
      <c r="N19" s="7"/>
      <c r="O19" s="7"/>
      <c r="P19" s="7"/>
      <c r="Q19" s="7">
        <v>45.82</v>
      </c>
      <c r="R19" s="7"/>
      <c r="S19" s="7"/>
      <c r="T19" s="7"/>
      <c r="U19" s="7"/>
      <c r="V19" s="7"/>
      <c r="W19" s="7"/>
      <c r="X19" s="7"/>
      <c r="Y19" s="7"/>
      <c r="Z19" s="7"/>
      <c r="AA19" s="7"/>
      <c r="AB19" s="7"/>
      <c r="AC19" s="7"/>
      <c r="AD19" s="7"/>
      <c r="AE19" s="7"/>
      <c r="AF19" s="7"/>
      <c r="AG19" s="7"/>
      <c r="AH19" s="7"/>
      <c r="AI19" s="7"/>
      <c r="AJ19" s="7"/>
    </row>
    <row r="20" spans="2:36" ht="15.75" x14ac:dyDescent="0.3">
      <c r="B20" s="7" t="s">
        <v>341</v>
      </c>
      <c r="C20" s="7" t="s">
        <v>341</v>
      </c>
      <c r="D20" s="7" t="s">
        <v>342</v>
      </c>
      <c r="E20" s="7" t="s">
        <v>166</v>
      </c>
      <c r="F20" s="7" t="s">
        <v>248</v>
      </c>
      <c r="G20" s="7" t="s">
        <v>317</v>
      </c>
      <c r="H20" s="7" t="s">
        <v>318</v>
      </c>
      <c r="I20" s="7">
        <v>0.6</v>
      </c>
      <c r="J20" s="7">
        <v>1.05</v>
      </c>
      <c r="K20" s="7">
        <v>0.16700000000000001</v>
      </c>
      <c r="L20" s="7">
        <v>2.4</v>
      </c>
      <c r="M20" s="7"/>
      <c r="N20" s="7"/>
      <c r="O20" s="7"/>
      <c r="P20" s="7"/>
      <c r="Q20" s="7">
        <v>45.82</v>
      </c>
      <c r="R20" s="7"/>
      <c r="S20" s="7"/>
      <c r="T20" s="7"/>
      <c r="U20" s="7"/>
      <c r="V20" s="7"/>
      <c r="W20" s="7"/>
      <c r="X20" s="7"/>
      <c r="Y20" s="7"/>
      <c r="Z20" s="7"/>
      <c r="AA20" s="7"/>
      <c r="AB20" s="7"/>
      <c r="AC20" s="7"/>
      <c r="AD20" s="7"/>
      <c r="AE20" s="7"/>
      <c r="AF20" s="7"/>
      <c r="AG20" s="7"/>
      <c r="AH20" s="7"/>
      <c r="AI20" s="7"/>
      <c r="AJ20" s="7"/>
    </row>
    <row r="21" spans="2:36" ht="15.75" x14ac:dyDescent="0.3">
      <c r="B21" s="7" t="s">
        <v>343</v>
      </c>
      <c r="C21" s="7" t="s">
        <v>344</v>
      </c>
      <c r="D21" s="7" t="s">
        <v>316</v>
      </c>
      <c r="E21" s="7" t="s">
        <v>169</v>
      </c>
      <c r="F21" s="7" t="s">
        <v>248</v>
      </c>
      <c r="G21" s="7" t="s">
        <v>312</v>
      </c>
      <c r="H21" s="7" t="s">
        <v>313</v>
      </c>
      <c r="I21" s="7">
        <v>7.5</v>
      </c>
      <c r="J21" s="7">
        <v>0.99860000000000004</v>
      </c>
      <c r="K21" s="7">
        <v>0</v>
      </c>
      <c r="L21" s="7">
        <v>2</v>
      </c>
      <c r="M21" s="7"/>
      <c r="N21" s="7"/>
      <c r="O21" s="7"/>
      <c r="P21" s="7"/>
      <c r="Q21" s="7">
        <v>26.11</v>
      </c>
      <c r="R21" s="7"/>
      <c r="S21" s="7"/>
      <c r="T21" s="7"/>
      <c r="U21" s="7"/>
      <c r="V21" s="7"/>
      <c r="W21" s="7"/>
      <c r="X21" s="7"/>
      <c r="Y21" s="7"/>
      <c r="Z21" s="7"/>
      <c r="AA21" s="7"/>
      <c r="AB21" s="7"/>
      <c r="AC21" s="7"/>
      <c r="AD21" s="7"/>
      <c r="AE21" s="7"/>
      <c r="AF21" s="7"/>
      <c r="AG21" s="7"/>
      <c r="AH21" s="7"/>
      <c r="AI21" s="7"/>
      <c r="AJ21" s="7"/>
    </row>
    <row r="22" spans="2:36" ht="15.75" x14ac:dyDescent="0.3">
      <c r="B22" s="7" t="s">
        <v>343</v>
      </c>
      <c r="C22" s="7" t="s">
        <v>345</v>
      </c>
      <c r="D22" s="7" t="s">
        <v>316</v>
      </c>
      <c r="E22" s="7" t="s">
        <v>169</v>
      </c>
      <c r="F22" s="7" t="s">
        <v>248</v>
      </c>
      <c r="G22" s="7" t="s">
        <v>312</v>
      </c>
      <c r="H22" s="7" t="s">
        <v>313</v>
      </c>
      <c r="I22" s="7">
        <v>7.5</v>
      </c>
      <c r="J22" s="7">
        <v>0.99860000000000004</v>
      </c>
      <c r="K22" s="7">
        <v>0</v>
      </c>
      <c r="L22" s="7">
        <v>2</v>
      </c>
      <c r="M22" s="7"/>
      <c r="N22" s="7"/>
      <c r="O22" s="7"/>
      <c r="P22" s="7"/>
      <c r="Q22" s="7">
        <v>26.11</v>
      </c>
      <c r="R22" s="7"/>
      <c r="S22" s="7"/>
      <c r="T22" s="7"/>
      <c r="U22" s="7"/>
      <c r="V22" s="7"/>
      <c r="W22" s="7"/>
      <c r="X22" s="7"/>
      <c r="Y22" s="7"/>
      <c r="Z22" s="7"/>
      <c r="AA22" s="7"/>
      <c r="AB22" s="7"/>
      <c r="AC22" s="7"/>
      <c r="AD22" s="7"/>
      <c r="AE22" s="7"/>
      <c r="AF22" s="7"/>
      <c r="AG22" s="7"/>
      <c r="AH22" s="7"/>
      <c r="AI22" s="7"/>
      <c r="AJ22" s="7"/>
    </row>
    <row r="23" spans="2:36" ht="15.75" x14ac:dyDescent="0.3">
      <c r="B23" s="7" t="s">
        <v>343</v>
      </c>
      <c r="C23" s="7" t="s">
        <v>346</v>
      </c>
      <c r="D23" s="7" t="s">
        <v>316</v>
      </c>
      <c r="E23" s="7" t="s">
        <v>169</v>
      </c>
      <c r="F23" s="7" t="s">
        <v>248</v>
      </c>
      <c r="G23" s="7" t="s">
        <v>312</v>
      </c>
      <c r="H23" s="7" t="s">
        <v>313</v>
      </c>
      <c r="I23" s="7">
        <v>2.5</v>
      </c>
      <c r="J23" s="7">
        <v>0.99860000000000004</v>
      </c>
      <c r="K23" s="7">
        <v>0</v>
      </c>
      <c r="L23" s="7">
        <v>2</v>
      </c>
      <c r="M23" s="7"/>
      <c r="N23" s="7"/>
      <c r="O23" s="7"/>
      <c r="P23" s="7"/>
      <c r="Q23" s="7">
        <v>26.11</v>
      </c>
      <c r="R23" s="7"/>
      <c r="S23" s="7"/>
      <c r="T23" s="7"/>
      <c r="U23" s="7"/>
      <c r="V23" s="7"/>
      <c r="W23" s="7"/>
      <c r="X23" s="7"/>
      <c r="Y23" s="7"/>
      <c r="Z23" s="7"/>
      <c r="AA23" s="7"/>
      <c r="AB23" s="7"/>
      <c r="AC23" s="7"/>
      <c r="AD23" s="7"/>
      <c r="AE23" s="7"/>
      <c r="AF23" s="7"/>
      <c r="AG23" s="7"/>
      <c r="AH23" s="7"/>
      <c r="AI23" s="7"/>
      <c r="AJ23" s="7"/>
    </row>
    <row r="24" spans="2:36" ht="15.75" x14ac:dyDescent="0.3">
      <c r="B24" s="7" t="s">
        <v>347</v>
      </c>
      <c r="C24" s="7" t="s">
        <v>348</v>
      </c>
      <c r="D24" s="7" t="s">
        <v>349</v>
      </c>
      <c r="E24" s="7" t="s">
        <v>169</v>
      </c>
      <c r="F24" s="7" t="s">
        <v>248</v>
      </c>
      <c r="G24" s="7" t="s">
        <v>317</v>
      </c>
      <c r="H24" s="7" t="s">
        <v>318</v>
      </c>
      <c r="I24" s="7">
        <v>130</v>
      </c>
      <c r="J24" s="7">
        <v>0.99860000000000004</v>
      </c>
      <c r="K24" s="7">
        <v>24.3</v>
      </c>
      <c r="L24" s="7">
        <v>20</v>
      </c>
      <c r="M24" s="7"/>
      <c r="N24" s="7"/>
      <c r="O24" s="7"/>
      <c r="P24" s="7"/>
      <c r="Q24" s="7">
        <v>45.82</v>
      </c>
      <c r="R24" s="7"/>
      <c r="S24" s="7"/>
      <c r="T24" s="7"/>
      <c r="U24" s="7"/>
      <c r="V24" s="7"/>
      <c r="W24" s="7"/>
      <c r="X24" s="7"/>
      <c r="Y24" s="7"/>
      <c r="Z24" s="7"/>
      <c r="AA24" s="7"/>
      <c r="AB24" s="7"/>
      <c r="AC24" s="7"/>
      <c r="AD24" s="7"/>
      <c r="AE24" s="7"/>
      <c r="AF24" s="7"/>
      <c r="AG24" s="7"/>
      <c r="AH24" s="7"/>
      <c r="AI24" s="7"/>
      <c r="AJ24" s="7"/>
    </row>
    <row r="25" spans="2:36" ht="15.75" x14ac:dyDescent="0.3">
      <c r="B25" s="7" t="s">
        <v>350</v>
      </c>
      <c r="C25" s="7" t="s">
        <v>351</v>
      </c>
      <c r="D25" s="7" t="s">
        <v>352</v>
      </c>
      <c r="E25" s="7" t="s">
        <v>311</v>
      </c>
      <c r="F25" s="7" t="s">
        <v>248</v>
      </c>
      <c r="G25" s="7" t="s">
        <v>317</v>
      </c>
      <c r="H25" s="7" t="s">
        <v>318</v>
      </c>
      <c r="I25" s="7">
        <v>109.25</v>
      </c>
      <c r="J25" s="7">
        <v>0.99560000000000004</v>
      </c>
      <c r="K25" s="7">
        <v>12.1</v>
      </c>
      <c r="L25" s="7">
        <v>33</v>
      </c>
      <c r="M25" s="7"/>
      <c r="N25" s="7"/>
      <c r="O25" s="7"/>
      <c r="P25" s="7"/>
      <c r="Q25" s="7">
        <v>45.82</v>
      </c>
      <c r="R25" s="7"/>
      <c r="S25" s="7"/>
      <c r="T25" s="7"/>
      <c r="U25" s="7"/>
      <c r="V25" s="7"/>
      <c r="W25" s="7"/>
      <c r="X25" s="7"/>
      <c r="Y25" s="7"/>
      <c r="Z25" s="7"/>
      <c r="AA25" s="7"/>
      <c r="AB25" s="7"/>
      <c r="AC25" s="7"/>
      <c r="AD25" s="7"/>
      <c r="AE25" s="7"/>
      <c r="AF25" s="7"/>
      <c r="AG25" s="7"/>
      <c r="AH25" s="7"/>
      <c r="AI25" s="7"/>
      <c r="AJ25" s="7"/>
    </row>
    <row r="26" spans="2:36" ht="15.75" x14ac:dyDescent="0.3">
      <c r="B26" s="7" t="s">
        <v>350</v>
      </c>
      <c r="C26" s="7" t="s">
        <v>353</v>
      </c>
      <c r="D26" s="7" t="s">
        <v>352</v>
      </c>
      <c r="E26" s="7" t="s">
        <v>311</v>
      </c>
      <c r="F26" s="7" t="s">
        <v>248</v>
      </c>
      <c r="G26" s="7" t="s">
        <v>317</v>
      </c>
      <c r="H26" s="7" t="s">
        <v>318</v>
      </c>
      <c r="I26" s="7">
        <v>109.25</v>
      </c>
      <c r="J26" s="7">
        <v>0.99560000000000004</v>
      </c>
      <c r="K26" s="7">
        <v>12.1</v>
      </c>
      <c r="L26" s="7">
        <v>33</v>
      </c>
      <c r="M26" s="7"/>
      <c r="N26" s="7"/>
      <c r="O26" s="7"/>
      <c r="P26" s="7"/>
      <c r="Q26" s="7">
        <v>45.82</v>
      </c>
      <c r="R26" s="7"/>
      <c r="S26" s="7"/>
      <c r="T26" s="7"/>
      <c r="U26" s="7"/>
      <c r="V26" s="7"/>
      <c r="W26" s="7"/>
      <c r="X26" s="7"/>
      <c r="Y26" s="7"/>
      <c r="Z26" s="7"/>
      <c r="AA26" s="7"/>
      <c r="AB26" s="7"/>
      <c r="AC26" s="7"/>
      <c r="AD26" s="7"/>
      <c r="AE26" s="7"/>
      <c r="AF26" s="7"/>
      <c r="AG26" s="7"/>
      <c r="AH26" s="7"/>
      <c r="AI26" s="7"/>
      <c r="AJ26" s="7"/>
    </row>
    <row r="27" spans="2:36" ht="15.75" x14ac:dyDescent="0.3">
      <c r="B27" s="7" t="s">
        <v>354</v>
      </c>
      <c r="C27" s="7" t="s">
        <v>354</v>
      </c>
      <c r="D27" s="7" t="s">
        <v>326</v>
      </c>
      <c r="E27" s="7" t="s">
        <v>160</v>
      </c>
      <c r="F27" s="7" t="s">
        <v>248</v>
      </c>
      <c r="G27" s="7" t="s">
        <v>322</v>
      </c>
      <c r="H27" s="7" t="s">
        <v>322</v>
      </c>
      <c r="I27" s="7">
        <v>240.9</v>
      </c>
      <c r="J27" s="7">
        <v>0.99839999999999995</v>
      </c>
      <c r="K27" s="7">
        <v>240</v>
      </c>
      <c r="L27" s="7">
        <v>12</v>
      </c>
      <c r="M27" s="7">
        <v>12</v>
      </c>
      <c r="N27" s="7">
        <v>8</v>
      </c>
      <c r="O27" s="7">
        <v>4</v>
      </c>
      <c r="P27" s="7">
        <v>150</v>
      </c>
      <c r="Q27" s="7">
        <v>11.02</v>
      </c>
      <c r="R27" s="7">
        <v>4.43</v>
      </c>
      <c r="S27" s="67">
        <v>0.03</v>
      </c>
      <c r="T27" s="67">
        <v>5.04E-2</v>
      </c>
      <c r="U27" s="67">
        <v>1.66E-2</v>
      </c>
      <c r="V27" s="7">
        <v>61.19</v>
      </c>
      <c r="W27" s="7">
        <v>40.35</v>
      </c>
      <c r="X27" s="67">
        <v>0.15210000000000001</v>
      </c>
      <c r="Y27" s="67">
        <v>5.4999999999999997E-3</v>
      </c>
      <c r="Z27" s="7">
        <v>30</v>
      </c>
      <c r="AA27" s="7">
        <v>30</v>
      </c>
      <c r="AB27" s="7"/>
      <c r="AC27" s="7"/>
      <c r="AD27" s="7">
        <v>2176</v>
      </c>
      <c r="AE27" s="7"/>
      <c r="AF27" s="7"/>
      <c r="AG27" s="7"/>
      <c r="AH27" s="7"/>
      <c r="AI27" s="7"/>
      <c r="AJ27" s="7"/>
    </row>
    <row r="28" spans="2:36" ht="15.75" x14ac:dyDescent="0.3">
      <c r="B28" s="7" t="s">
        <v>355</v>
      </c>
      <c r="C28" s="7" t="s">
        <v>355</v>
      </c>
      <c r="D28" s="7" t="s">
        <v>356</v>
      </c>
      <c r="E28" s="7" t="s">
        <v>166</v>
      </c>
      <c r="F28" s="7" t="s">
        <v>248</v>
      </c>
      <c r="G28" s="7" t="s">
        <v>317</v>
      </c>
      <c r="H28" s="7" t="s">
        <v>318</v>
      </c>
      <c r="I28" s="7">
        <v>1.44</v>
      </c>
      <c r="J28" s="7">
        <v>1.05</v>
      </c>
      <c r="K28" s="7">
        <v>0.5</v>
      </c>
      <c r="L28" s="7">
        <v>0.2</v>
      </c>
      <c r="M28" s="7"/>
      <c r="N28" s="7"/>
      <c r="O28" s="7"/>
      <c r="P28" s="7"/>
      <c r="Q28" s="7">
        <v>45.82</v>
      </c>
      <c r="R28" s="7"/>
      <c r="S28" s="7"/>
      <c r="T28" s="7"/>
      <c r="U28" s="7"/>
      <c r="V28" s="7"/>
      <c r="W28" s="7"/>
      <c r="X28" s="7"/>
      <c r="Y28" s="7"/>
      <c r="Z28" s="7"/>
      <c r="AA28" s="7"/>
      <c r="AB28" s="7"/>
      <c r="AC28" s="7"/>
      <c r="AD28" s="7"/>
      <c r="AE28" s="7"/>
      <c r="AF28" s="7"/>
      <c r="AG28" s="7"/>
      <c r="AH28" s="7"/>
      <c r="AI28" s="7"/>
      <c r="AJ28" s="7"/>
    </row>
    <row r="29" spans="2:36" ht="15.75" x14ac:dyDescent="0.3">
      <c r="B29" s="7" t="s">
        <v>357</v>
      </c>
      <c r="C29" s="7" t="s">
        <v>358</v>
      </c>
      <c r="D29" s="7" t="s">
        <v>359</v>
      </c>
      <c r="E29" s="7"/>
      <c r="F29" s="7" t="s">
        <v>248</v>
      </c>
      <c r="G29" s="7" t="s">
        <v>312</v>
      </c>
      <c r="H29" s="7" t="s">
        <v>313</v>
      </c>
      <c r="I29" s="7">
        <v>10</v>
      </c>
      <c r="J29" s="7">
        <v>0.96060000000000001</v>
      </c>
      <c r="K29" s="7">
        <v>0</v>
      </c>
      <c r="L29" s="7">
        <v>2</v>
      </c>
      <c r="M29" s="7"/>
      <c r="N29" s="7"/>
      <c r="O29" s="7"/>
      <c r="P29" s="7"/>
      <c r="Q29" s="7">
        <v>26.11</v>
      </c>
      <c r="R29" s="7"/>
      <c r="S29" s="7"/>
      <c r="T29" s="7"/>
      <c r="U29" s="7"/>
      <c r="V29" s="7"/>
      <c r="W29" s="7"/>
      <c r="X29" s="7"/>
      <c r="Y29" s="7"/>
      <c r="Z29" s="7"/>
      <c r="AA29" s="7"/>
      <c r="AB29" s="7"/>
      <c r="AC29" s="7"/>
      <c r="AD29" s="7"/>
      <c r="AE29" s="7"/>
      <c r="AF29" s="7"/>
      <c r="AG29" s="7"/>
      <c r="AH29" s="7"/>
      <c r="AI29" s="7"/>
      <c r="AJ29" s="7"/>
    </row>
    <row r="30" spans="2:36" ht="15.75" x14ac:dyDescent="0.3">
      <c r="B30" s="7" t="s">
        <v>360</v>
      </c>
      <c r="C30" s="7" t="s">
        <v>361</v>
      </c>
      <c r="D30" s="7" t="s">
        <v>326</v>
      </c>
      <c r="E30" s="7" t="s">
        <v>169</v>
      </c>
      <c r="F30" s="7" t="s">
        <v>248</v>
      </c>
      <c r="G30" s="7" t="s">
        <v>317</v>
      </c>
      <c r="H30" s="7" t="s">
        <v>318</v>
      </c>
      <c r="I30" s="7">
        <v>40</v>
      </c>
      <c r="J30" s="7">
        <v>0.96060000000000001</v>
      </c>
      <c r="K30" s="7">
        <v>5.2</v>
      </c>
      <c r="L30" s="7">
        <v>2</v>
      </c>
      <c r="M30" s="7"/>
      <c r="N30" s="7"/>
      <c r="O30" s="7"/>
      <c r="P30" s="7"/>
      <c r="Q30" s="7">
        <v>45.82</v>
      </c>
      <c r="R30" s="7"/>
      <c r="S30" s="7"/>
      <c r="T30" s="7"/>
      <c r="U30" s="7"/>
      <c r="V30" s="7"/>
      <c r="W30" s="7"/>
      <c r="X30" s="7"/>
      <c r="Y30" s="7"/>
      <c r="Z30" s="7"/>
      <c r="AA30" s="7"/>
      <c r="AB30" s="7"/>
      <c r="AC30" s="7"/>
      <c r="AD30" s="7"/>
      <c r="AE30" s="7"/>
      <c r="AF30" s="7"/>
      <c r="AG30" s="7"/>
      <c r="AH30" s="7"/>
      <c r="AI30" s="7"/>
      <c r="AJ30" s="7"/>
    </row>
    <row r="31" spans="2:36" ht="15.75" x14ac:dyDescent="0.3">
      <c r="B31" s="7" t="s">
        <v>357</v>
      </c>
      <c r="C31" s="7" t="s">
        <v>362</v>
      </c>
      <c r="D31" s="7" t="s">
        <v>359</v>
      </c>
      <c r="E31" s="7"/>
      <c r="F31" s="7" t="s">
        <v>248</v>
      </c>
      <c r="G31" s="7" t="s">
        <v>312</v>
      </c>
      <c r="H31" s="7" t="s">
        <v>313</v>
      </c>
      <c r="I31" s="7">
        <v>10</v>
      </c>
      <c r="J31" s="7">
        <v>0.96060000000000001</v>
      </c>
      <c r="K31" s="7">
        <v>0</v>
      </c>
      <c r="L31" s="7">
        <v>2</v>
      </c>
      <c r="M31" s="7"/>
      <c r="N31" s="7"/>
      <c r="O31" s="7"/>
      <c r="P31" s="7"/>
      <c r="Q31" s="7">
        <v>26.11</v>
      </c>
      <c r="R31" s="7"/>
      <c r="S31" s="7"/>
      <c r="T31" s="7"/>
      <c r="U31" s="7"/>
      <c r="V31" s="7"/>
      <c r="W31" s="7"/>
      <c r="X31" s="7"/>
      <c r="Y31" s="7"/>
      <c r="Z31" s="7"/>
      <c r="AA31" s="7"/>
      <c r="AB31" s="7"/>
      <c r="AC31" s="7"/>
      <c r="AD31" s="7"/>
      <c r="AE31" s="7"/>
      <c r="AF31" s="7"/>
      <c r="AG31" s="7"/>
      <c r="AH31" s="7"/>
      <c r="AI31" s="7"/>
      <c r="AJ31" s="7"/>
    </row>
    <row r="32" spans="2:36" ht="15.75" x14ac:dyDescent="0.3">
      <c r="B32" s="7" t="s">
        <v>360</v>
      </c>
      <c r="C32" s="7" t="s">
        <v>363</v>
      </c>
      <c r="D32" s="7" t="s">
        <v>326</v>
      </c>
      <c r="E32" s="7" t="s">
        <v>169</v>
      </c>
      <c r="F32" s="7" t="s">
        <v>248</v>
      </c>
      <c r="G32" s="7" t="s">
        <v>317</v>
      </c>
      <c r="H32" s="7" t="s">
        <v>318</v>
      </c>
      <c r="I32" s="7">
        <v>40</v>
      </c>
      <c r="J32" s="7">
        <v>0.96060000000000001</v>
      </c>
      <c r="K32" s="7">
        <v>5.2</v>
      </c>
      <c r="L32" s="7">
        <v>2</v>
      </c>
      <c r="M32" s="7"/>
      <c r="N32" s="7"/>
      <c r="O32" s="7"/>
      <c r="P32" s="7"/>
      <c r="Q32" s="7">
        <v>45.82</v>
      </c>
      <c r="R32" s="7"/>
      <c r="S32" s="7"/>
      <c r="T32" s="7"/>
      <c r="U32" s="7"/>
      <c r="V32" s="7"/>
      <c r="W32" s="7"/>
      <c r="X32" s="7"/>
      <c r="Y32" s="7"/>
      <c r="Z32" s="7"/>
      <c r="AA32" s="7"/>
      <c r="AB32" s="7"/>
      <c r="AC32" s="7"/>
      <c r="AD32" s="7"/>
      <c r="AE32" s="7"/>
      <c r="AF32" s="7"/>
      <c r="AG32" s="7"/>
      <c r="AH32" s="7"/>
      <c r="AI32" s="7"/>
      <c r="AJ32" s="7"/>
    </row>
    <row r="33" spans="2:36" ht="15.75" x14ac:dyDescent="0.3">
      <c r="B33" s="7" t="s">
        <v>364</v>
      </c>
      <c r="C33" s="7" t="s">
        <v>365</v>
      </c>
      <c r="D33" s="7" t="s">
        <v>366</v>
      </c>
      <c r="E33" s="7" t="s">
        <v>169</v>
      </c>
      <c r="F33" s="7" t="s">
        <v>248</v>
      </c>
      <c r="G33" s="7" t="s">
        <v>367</v>
      </c>
      <c r="H33" s="7" t="s">
        <v>313</v>
      </c>
      <c r="I33" s="7">
        <v>10</v>
      </c>
      <c r="J33" s="7">
        <v>0.92930000000000001</v>
      </c>
      <c r="K33" s="7">
        <v>0</v>
      </c>
      <c r="L33" s="7">
        <v>6</v>
      </c>
      <c r="M33" s="7"/>
      <c r="N33" s="7"/>
      <c r="O33" s="7"/>
      <c r="P33" s="7"/>
      <c r="Q33" s="7">
        <v>26.11</v>
      </c>
      <c r="R33" s="7"/>
      <c r="S33" s="7"/>
      <c r="T33" s="7"/>
      <c r="U33" s="7"/>
      <c r="V33" s="7"/>
      <c r="W33" s="7"/>
      <c r="X33" s="7"/>
      <c r="Y33" s="7"/>
      <c r="Z33" s="7"/>
      <c r="AA33" s="7"/>
      <c r="AB33" s="7"/>
      <c r="AC33" s="7"/>
      <c r="AD33" s="7"/>
      <c r="AE33" s="7"/>
      <c r="AF33" s="7"/>
      <c r="AG33" s="7"/>
      <c r="AH33" s="7"/>
      <c r="AI33" s="7"/>
      <c r="AJ33" s="7"/>
    </row>
    <row r="34" spans="2:36" ht="15.75" x14ac:dyDescent="0.3">
      <c r="B34" s="7" t="s">
        <v>364</v>
      </c>
      <c r="C34" s="7" t="s">
        <v>368</v>
      </c>
      <c r="D34" s="7" t="s">
        <v>366</v>
      </c>
      <c r="E34" s="7" t="s">
        <v>169</v>
      </c>
      <c r="F34" s="7" t="s">
        <v>248</v>
      </c>
      <c r="G34" s="7" t="s">
        <v>312</v>
      </c>
      <c r="H34" s="7" t="s">
        <v>313</v>
      </c>
      <c r="I34" s="7">
        <v>15</v>
      </c>
      <c r="J34" s="7">
        <v>0.92930000000000001</v>
      </c>
      <c r="K34" s="7">
        <v>2</v>
      </c>
      <c r="L34" s="7">
        <v>6</v>
      </c>
      <c r="M34" s="7"/>
      <c r="N34" s="7"/>
      <c r="O34" s="7"/>
      <c r="P34" s="7"/>
      <c r="Q34" s="7">
        <v>26.11</v>
      </c>
      <c r="R34" s="7"/>
      <c r="S34" s="7"/>
      <c r="T34" s="7"/>
      <c r="U34" s="7"/>
      <c r="V34" s="7"/>
      <c r="W34" s="7"/>
      <c r="X34" s="7"/>
      <c r="Y34" s="7"/>
      <c r="Z34" s="7"/>
      <c r="AA34" s="7"/>
      <c r="AB34" s="7"/>
      <c r="AC34" s="7"/>
      <c r="AD34" s="7"/>
      <c r="AE34" s="7"/>
      <c r="AF34" s="7"/>
      <c r="AG34" s="7"/>
      <c r="AH34" s="7"/>
      <c r="AI34" s="7"/>
      <c r="AJ34" s="7"/>
    </row>
    <row r="35" spans="2:36" ht="15.75" x14ac:dyDescent="0.3">
      <c r="B35" s="7" t="s">
        <v>364</v>
      </c>
      <c r="C35" s="7" t="s">
        <v>369</v>
      </c>
      <c r="D35" s="7" t="s">
        <v>366</v>
      </c>
      <c r="E35" s="7" t="s">
        <v>169</v>
      </c>
      <c r="F35" s="7" t="s">
        <v>248</v>
      </c>
      <c r="G35" s="7" t="s">
        <v>312</v>
      </c>
      <c r="H35" s="7" t="s">
        <v>313</v>
      </c>
      <c r="I35" s="7">
        <v>15</v>
      </c>
      <c r="J35" s="7">
        <v>0.92930000000000001</v>
      </c>
      <c r="K35" s="7">
        <v>2</v>
      </c>
      <c r="L35" s="7">
        <v>6</v>
      </c>
      <c r="M35" s="7"/>
      <c r="N35" s="7"/>
      <c r="O35" s="7"/>
      <c r="P35" s="7"/>
      <c r="Q35" s="7">
        <v>26.11</v>
      </c>
      <c r="R35" s="7"/>
      <c r="S35" s="7"/>
      <c r="T35" s="7"/>
      <c r="U35" s="7"/>
      <c r="V35" s="7"/>
      <c r="W35" s="7"/>
      <c r="X35" s="7"/>
      <c r="Y35" s="7"/>
      <c r="Z35" s="7"/>
      <c r="AA35" s="7"/>
      <c r="AB35" s="7"/>
      <c r="AC35" s="7"/>
      <c r="AD35" s="7"/>
      <c r="AE35" s="7"/>
      <c r="AF35" s="7"/>
      <c r="AG35" s="7"/>
      <c r="AH35" s="7"/>
      <c r="AI35" s="7"/>
      <c r="AJ35" s="7"/>
    </row>
    <row r="36" spans="2:36" ht="15.75" x14ac:dyDescent="0.3">
      <c r="B36" s="7" t="s">
        <v>370</v>
      </c>
      <c r="C36" s="7" t="s">
        <v>371</v>
      </c>
      <c r="D36" s="7"/>
      <c r="E36" s="7"/>
      <c r="F36" s="7" t="s">
        <v>248</v>
      </c>
      <c r="G36" s="7" t="s">
        <v>338</v>
      </c>
      <c r="H36" s="7" t="s">
        <v>338</v>
      </c>
      <c r="I36" s="7">
        <v>28.6</v>
      </c>
      <c r="J36" s="7">
        <v>1.0027999999999999</v>
      </c>
      <c r="K36" s="7">
        <v>25.1</v>
      </c>
      <c r="L36" s="7"/>
      <c r="M36" s="7"/>
      <c r="N36" s="7"/>
      <c r="O36" s="7"/>
      <c r="P36" s="7">
        <v>20.23</v>
      </c>
      <c r="Q36" s="7">
        <v>131.55000000000001</v>
      </c>
      <c r="R36" s="7">
        <v>8.67</v>
      </c>
      <c r="S36" s="67">
        <v>0.08</v>
      </c>
      <c r="T36" s="67">
        <v>7.2099999999999997E-2</v>
      </c>
      <c r="U36" s="67">
        <v>1.12E-2</v>
      </c>
      <c r="V36" s="7">
        <v>44.08</v>
      </c>
      <c r="W36" s="7">
        <v>106.48</v>
      </c>
      <c r="X36" s="67">
        <v>9.9900000000000003E-2</v>
      </c>
      <c r="Y36" s="67">
        <v>5.4999999999999997E-3</v>
      </c>
      <c r="Z36" s="7"/>
      <c r="AA36" s="7"/>
      <c r="AB36" s="7"/>
      <c r="AC36" s="7"/>
      <c r="AD36" s="7"/>
      <c r="AE36" s="7"/>
      <c r="AF36" s="7"/>
      <c r="AG36" s="7"/>
      <c r="AH36" s="7"/>
      <c r="AI36" s="7"/>
      <c r="AJ36" s="7"/>
    </row>
    <row r="37" spans="2:36" ht="15.75" x14ac:dyDescent="0.3">
      <c r="B37" s="7" t="s">
        <v>372</v>
      </c>
      <c r="C37" s="7" t="s">
        <v>373</v>
      </c>
      <c r="D37" s="7" t="s">
        <v>374</v>
      </c>
      <c r="E37" s="7"/>
      <c r="F37" s="7" t="s">
        <v>248</v>
      </c>
      <c r="G37" s="7" t="s">
        <v>317</v>
      </c>
      <c r="H37" s="7" t="s">
        <v>318</v>
      </c>
      <c r="I37" s="7">
        <v>73.400000000000006</v>
      </c>
      <c r="J37" s="7">
        <v>1.0179</v>
      </c>
      <c r="K37" s="7">
        <v>22.5</v>
      </c>
      <c r="L37" s="7"/>
      <c r="M37" s="7"/>
      <c r="N37" s="7"/>
      <c r="O37" s="7"/>
      <c r="P37" s="7"/>
      <c r="Q37" s="7">
        <v>45.82</v>
      </c>
      <c r="R37" s="7"/>
      <c r="S37" s="7"/>
      <c r="T37" s="7"/>
      <c r="U37" s="7"/>
      <c r="V37" s="7"/>
      <c r="W37" s="7"/>
      <c r="X37" s="7"/>
      <c r="Y37" s="7"/>
      <c r="Z37" s="7"/>
      <c r="AA37" s="7"/>
      <c r="AB37" s="7"/>
      <c r="AC37" s="7"/>
      <c r="AD37" s="7"/>
      <c r="AE37" s="7"/>
      <c r="AF37" s="7"/>
      <c r="AG37" s="7"/>
      <c r="AH37" s="7"/>
      <c r="AI37" s="7"/>
      <c r="AJ37" s="7"/>
    </row>
    <row r="38" spans="2:36" ht="15.75" x14ac:dyDescent="0.3">
      <c r="B38" s="7" t="s">
        <v>375</v>
      </c>
      <c r="C38" s="7" t="s">
        <v>376</v>
      </c>
      <c r="D38" s="7" t="s">
        <v>377</v>
      </c>
      <c r="E38" s="7" t="s">
        <v>378</v>
      </c>
      <c r="F38" s="7" t="s">
        <v>248</v>
      </c>
      <c r="G38" s="7" t="s">
        <v>322</v>
      </c>
      <c r="H38" s="7" t="s">
        <v>322</v>
      </c>
      <c r="I38" s="7">
        <v>142</v>
      </c>
      <c r="J38" s="7">
        <v>0.98909999999999998</v>
      </c>
      <c r="K38" s="7">
        <v>142</v>
      </c>
      <c r="L38" s="7">
        <v>9.4</v>
      </c>
      <c r="M38" s="7">
        <v>9.4</v>
      </c>
      <c r="N38" s="7">
        <v>8</v>
      </c>
      <c r="O38" s="7">
        <v>4</v>
      </c>
      <c r="P38" s="7">
        <v>5</v>
      </c>
      <c r="Q38" s="7">
        <v>11.02</v>
      </c>
      <c r="R38" s="7">
        <v>5</v>
      </c>
      <c r="S38" s="67">
        <v>0.03</v>
      </c>
      <c r="T38" s="67">
        <v>5.04E-2</v>
      </c>
      <c r="U38" s="67">
        <v>1.66E-2</v>
      </c>
      <c r="V38" s="7">
        <v>61.19</v>
      </c>
      <c r="W38" s="7">
        <v>40.35</v>
      </c>
      <c r="X38" s="67">
        <v>0.15210000000000001</v>
      </c>
      <c r="Y38" s="67">
        <v>5.4999999999999997E-3</v>
      </c>
      <c r="Z38" s="7">
        <v>30</v>
      </c>
      <c r="AA38" s="7">
        <v>30</v>
      </c>
      <c r="AB38" s="7"/>
      <c r="AC38" s="7">
        <v>58</v>
      </c>
      <c r="AD38" s="7">
        <v>1085</v>
      </c>
      <c r="AE38" s="7"/>
      <c r="AF38" s="7"/>
      <c r="AG38" s="7"/>
      <c r="AH38" s="7"/>
      <c r="AI38" s="7"/>
      <c r="AJ38" s="7"/>
    </row>
    <row r="39" spans="2:36" ht="15.75" x14ac:dyDescent="0.3">
      <c r="B39" s="7" t="s">
        <v>379</v>
      </c>
      <c r="C39" s="7" t="s">
        <v>380</v>
      </c>
      <c r="D39" s="7" t="s">
        <v>377</v>
      </c>
      <c r="E39" s="7" t="s">
        <v>378</v>
      </c>
      <c r="F39" s="7" t="s">
        <v>248</v>
      </c>
      <c r="G39" s="7" t="s">
        <v>322</v>
      </c>
      <c r="H39" s="7" t="s">
        <v>322</v>
      </c>
      <c r="I39" s="7">
        <v>142</v>
      </c>
      <c r="J39" s="7">
        <v>0.98909999999999998</v>
      </c>
      <c r="K39" s="7">
        <v>142</v>
      </c>
      <c r="L39" s="7">
        <v>9.4</v>
      </c>
      <c r="M39" s="7">
        <v>9.4</v>
      </c>
      <c r="N39" s="7">
        <v>8</v>
      </c>
      <c r="O39" s="7">
        <v>4</v>
      </c>
      <c r="P39" s="7">
        <v>5</v>
      </c>
      <c r="Q39" s="7">
        <v>11.02</v>
      </c>
      <c r="R39" s="7">
        <v>5</v>
      </c>
      <c r="S39" s="67">
        <v>0.03</v>
      </c>
      <c r="T39" s="67">
        <v>5.04E-2</v>
      </c>
      <c r="U39" s="67">
        <v>1.66E-2</v>
      </c>
      <c r="V39" s="7">
        <v>61.19</v>
      </c>
      <c r="W39" s="7">
        <v>40.35</v>
      </c>
      <c r="X39" s="67">
        <v>0.15210000000000001</v>
      </c>
      <c r="Y39" s="67">
        <v>5.4999999999999997E-3</v>
      </c>
      <c r="Z39" s="7">
        <v>30</v>
      </c>
      <c r="AA39" s="7">
        <v>30</v>
      </c>
      <c r="AB39" s="7">
        <v>6</v>
      </c>
      <c r="AC39" s="7">
        <v>65</v>
      </c>
      <c r="AD39" s="7">
        <v>1085</v>
      </c>
      <c r="AE39" s="7"/>
      <c r="AF39" s="7"/>
      <c r="AG39" s="7"/>
      <c r="AH39" s="7"/>
      <c r="AI39" s="7"/>
      <c r="AJ39" s="7"/>
    </row>
    <row r="40" spans="2:36" ht="15.75" x14ac:dyDescent="0.3">
      <c r="B40" s="7" t="s">
        <v>381</v>
      </c>
      <c r="C40" s="7" t="s">
        <v>382</v>
      </c>
      <c r="D40" s="7" t="s">
        <v>377</v>
      </c>
      <c r="E40" s="7" t="s">
        <v>166</v>
      </c>
      <c r="F40" s="7" t="s">
        <v>248</v>
      </c>
      <c r="G40" s="7" t="s">
        <v>322</v>
      </c>
      <c r="H40" s="7" t="s">
        <v>322</v>
      </c>
      <c r="I40" s="7">
        <v>196</v>
      </c>
      <c r="J40" s="7">
        <v>0.98260000000000003</v>
      </c>
      <c r="K40" s="7">
        <v>196</v>
      </c>
      <c r="L40" s="7">
        <v>8</v>
      </c>
      <c r="M40" s="7">
        <v>8</v>
      </c>
      <c r="N40" s="7">
        <v>3</v>
      </c>
      <c r="O40" s="7">
        <v>3</v>
      </c>
      <c r="P40" s="7">
        <v>30</v>
      </c>
      <c r="Q40" s="7">
        <v>15.9</v>
      </c>
      <c r="R40" s="7">
        <v>2.74</v>
      </c>
      <c r="S40" s="67">
        <v>0.01</v>
      </c>
      <c r="T40" s="67">
        <v>7.2099999999999997E-2</v>
      </c>
      <c r="U40" s="67">
        <v>1.12E-2</v>
      </c>
      <c r="V40" s="7">
        <v>44.08</v>
      </c>
      <c r="W40" s="7">
        <v>106.48</v>
      </c>
      <c r="X40" s="67">
        <v>9.9900000000000003E-2</v>
      </c>
      <c r="Y40" s="67">
        <v>5.4999999999999997E-3</v>
      </c>
      <c r="Z40" s="7">
        <v>30</v>
      </c>
      <c r="AA40" s="7">
        <v>30</v>
      </c>
      <c r="AB40" s="7">
        <v>55</v>
      </c>
      <c r="AC40" s="7">
        <v>60</v>
      </c>
      <c r="AD40" s="7">
        <v>1494</v>
      </c>
      <c r="AE40" s="7"/>
      <c r="AF40" s="7"/>
      <c r="AG40" s="7"/>
      <c r="AH40" s="7"/>
      <c r="AI40" s="7"/>
      <c r="AJ40" s="7"/>
    </row>
    <row r="41" spans="2:36" ht="15.75" x14ac:dyDescent="0.3">
      <c r="B41" s="7" t="s">
        <v>383</v>
      </c>
      <c r="C41" s="7" t="s">
        <v>384</v>
      </c>
      <c r="D41" s="7" t="s">
        <v>377</v>
      </c>
      <c r="E41" s="7" t="s">
        <v>166</v>
      </c>
      <c r="F41" s="7" t="s">
        <v>248</v>
      </c>
      <c r="G41" s="7" t="s">
        <v>322</v>
      </c>
      <c r="H41" s="7" t="s">
        <v>322</v>
      </c>
      <c r="I41" s="7">
        <v>196</v>
      </c>
      <c r="J41" s="7">
        <v>0.98260000000000003</v>
      </c>
      <c r="K41" s="7">
        <v>196</v>
      </c>
      <c r="L41" s="7">
        <v>8</v>
      </c>
      <c r="M41" s="7">
        <v>8</v>
      </c>
      <c r="N41" s="7">
        <v>3</v>
      </c>
      <c r="O41" s="7">
        <v>3</v>
      </c>
      <c r="P41" s="7">
        <v>30</v>
      </c>
      <c r="Q41" s="7">
        <v>15.9</v>
      </c>
      <c r="R41" s="7">
        <v>2.74</v>
      </c>
      <c r="S41" s="67">
        <v>0.01</v>
      </c>
      <c r="T41" s="67">
        <v>7.2099999999999997E-2</v>
      </c>
      <c r="U41" s="67">
        <v>1.12E-2</v>
      </c>
      <c r="V41" s="7">
        <v>44.08</v>
      </c>
      <c r="W41" s="7">
        <v>106.48</v>
      </c>
      <c r="X41" s="67">
        <v>9.9900000000000003E-2</v>
      </c>
      <c r="Y41" s="67">
        <v>5.4999999999999997E-3</v>
      </c>
      <c r="Z41" s="7">
        <v>30</v>
      </c>
      <c r="AA41" s="7">
        <v>30</v>
      </c>
      <c r="AB41" s="7">
        <v>60</v>
      </c>
      <c r="AC41" s="7">
        <v>60</v>
      </c>
      <c r="AD41" s="7">
        <v>1494</v>
      </c>
      <c r="AE41" s="7"/>
      <c r="AF41" s="7"/>
      <c r="AG41" s="7"/>
      <c r="AH41" s="7"/>
      <c r="AI41" s="7"/>
      <c r="AJ41" s="7"/>
    </row>
    <row r="42" spans="2:36" ht="15.75" x14ac:dyDescent="0.3">
      <c r="B42" s="7" t="s">
        <v>385</v>
      </c>
      <c r="C42" s="7" t="s">
        <v>386</v>
      </c>
      <c r="D42" s="7" t="s">
        <v>387</v>
      </c>
      <c r="E42" s="7" t="s">
        <v>166</v>
      </c>
      <c r="F42" s="7" t="s">
        <v>248</v>
      </c>
      <c r="G42" s="7" t="s">
        <v>388</v>
      </c>
      <c r="H42" s="7" t="s">
        <v>388</v>
      </c>
      <c r="I42" s="7">
        <v>217</v>
      </c>
      <c r="J42" s="7">
        <v>0.9798</v>
      </c>
      <c r="K42" s="7">
        <v>217</v>
      </c>
      <c r="L42" s="7">
        <v>1</v>
      </c>
      <c r="M42" s="7">
        <v>1</v>
      </c>
      <c r="N42" s="7">
        <v>24</v>
      </c>
      <c r="O42" s="7">
        <v>12</v>
      </c>
      <c r="P42" s="7">
        <v>82</v>
      </c>
      <c r="Q42" s="7">
        <v>56.74</v>
      </c>
      <c r="R42" s="7">
        <v>2.56</v>
      </c>
      <c r="S42" s="67">
        <v>0.08</v>
      </c>
      <c r="T42" s="67">
        <v>6.5299999999999997E-2</v>
      </c>
      <c r="U42" s="67">
        <v>0.22159999999999999</v>
      </c>
      <c r="V42" s="7">
        <v>171.31</v>
      </c>
      <c r="W42" s="7">
        <v>45.195</v>
      </c>
      <c r="X42" s="67">
        <v>0.20880000000000001</v>
      </c>
      <c r="Y42" s="67">
        <v>5.4999999999999997E-3</v>
      </c>
      <c r="Z42" s="7"/>
      <c r="AA42" s="7"/>
      <c r="AB42" s="7">
        <v>15</v>
      </c>
      <c r="AC42" s="7"/>
      <c r="AD42" s="7">
        <v>1077</v>
      </c>
      <c r="AE42" s="7"/>
      <c r="AF42" s="7"/>
      <c r="AG42" s="7"/>
      <c r="AH42" s="7"/>
      <c r="AI42" s="7"/>
      <c r="AJ42" s="7"/>
    </row>
    <row r="43" spans="2:36" ht="15.75" x14ac:dyDescent="0.3">
      <c r="B43" s="7" t="s">
        <v>389</v>
      </c>
      <c r="C43" s="7" t="s">
        <v>390</v>
      </c>
      <c r="D43" s="7" t="s">
        <v>391</v>
      </c>
      <c r="E43" s="7" t="s">
        <v>166</v>
      </c>
      <c r="F43" s="7" t="s">
        <v>248</v>
      </c>
      <c r="G43" s="7" t="s">
        <v>388</v>
      </c>
      <c r="H43" s="7" t="s">
        <v>388</v>
      </c>
      <c r="I43" s="7">
        <v>217</v>
      </c>
      <c r="J43" s="7">
        <v>0.9798</v>
      </c>
      <c r="K43" s="7">
        <v>217</v>
      </c>
      <c r="L43" s="7">
        <v>1</v>
      </c>
      <c r="M43" s="7">
        <v>1</v>
      </c>
      <c r="N43" s="7">
        <v>24</v>
      </c>
      <c r="O43" s="7">
        <v>12</v>
      </c>
      <c r="P43" s="7">
        <v>82</v>
      </c>
      <c r="Q43" s="7">
        <v>56.74</v>
      </c>
      <c r="R43" s="7">
        <v>2.56</v>
      </c>
      <c r="S43" s="67">
        <v>0.08</v>
      </c>
      <c r="T43" s="67">
        <v>6.5299999999999997E-2</v>
      </c>
      <c r="U43" s="67">
        <v>0.22159999999999999</v>
      </c>
      <c r="V43" s="7">
        <v>171.31</v>
      </c>
      <c r="W43" s="7">
        <v>45.195</v>
      </c>
      <c r="X43" s="67">
        <v>0.20880000000000001</v>
      </c>
      <c r="Y43" s="67">
        <v>5.4999999999999997E-3</v>
      </c>
      <c r="Z43" s="7"/>
      <c r="AA43" s="7"/>
      <c r="AB43" s="7">
        <v>15</v>
      </c>
      <c r="AC43" s="7"/>
      <c r="AD43" s="7">
        <v>1077</v>
      </c>
      <c r="AE43" s="7"/>
      <c r="AF43" s="7"/>
      <c r="AG43" s="7"/>
      <c r="AH43" s="7"/>
      <c r="AI43" s="7"/>
      <c r="AJ43" s="7"/>
    </row>
    <row r="44" spans="2:36" ht="15.75" x14ac:dyDescent="0.3">
      <c r="B44" s="7" t="s">
        <v>392</v>
      </c>
      <c r="C44" s="7" t="s">
        <v>393</v>
      </c>
      <c r="D44" s="7" t="s">
        <v>326</v>
      </c>
      <c r="E44" s="7" t="s">
        <v>166</v>
      </c>
      <c r="F44" s="7" t="s">
        <v>248</v>
      </c>
      <c r="G44" s="7" t="s">
        <v>388</v>
      </c>
      <c r="H44" s="7" t="s">
        <v>388</v>
      </c>
      <c r="I44" s="7">
        <v>318.3</v>
      </c>
      <c r="J44" s="7">
        <v>0.97189999999999999</v>
      </c>
      <c r="K44" s="7">
        <v>317.2</v>
      </c>
      <c r="L44" s="7">
        <v>4</v>
      </c>
      <c r="M44" s="7">
        <v>4</v>
      </c>
      <c r="N44" s="7">
        <v>18</v>
      </c>
      <c r="O44" s="7">
        <v>6</v>
      </c>
      <c r="P44" s="7">
        <v>105</v>
      </c>
      <c r="Q44" s="7">
        <v>56.74</v>
      </c>
      <c r="R44" s="7">
        <v>1.28</v>
      </c>
      <c r="S44" s="67">
        <v>0.08</v>
      </c>
      <c r="T44" s="67">
        <v>6.5299999999999997E-2</v>
      </c>
      <c r="U44" s="67">
        <v>0.22159999999999999</v>
      </c>
      <c r="V44" s="7">
        <v>171.31</v>
      </c>
      <c r="W44" s="7">
        <v>45.195</v>
      </c>
      <c r="X44" s="67">
        <v>0.20880000000000001</v>
      </c>
      <c r="Y44" s="67">
        <v>5.4999999999999997E-3</v>
      </c>
      <c r="Z44" s="7"/>
      <c r="AA44" s="7"/>
      <c r="AB44" s="7">
        <v>24.7</v>
      </c>
      <c r="AC44" s="7"/>
      <c r="AD44" s="7">
        <v>1196.3</v>
      </c>
      <c r="AE44" s="7"/>
      <c r="AF44" s="7"/>
      <c r="AG44" s="7"/>
      <c r="AH44" s="7"/>
      <c r="AI44" s="7"/>
      <c r="AJ44" s="7"/>
    </row>
    <row r="45" spans="2:36" ht="15.75" x14ac:dyDescent="0.3">
      <c r="B45" s="7" t="s">
        <v>394</v>
      </c>
      <c r="C45" s="7" t="s">
        <v>395</v>
      </c>
      <c r="D45" s="7" t="s">
        <v>396</v>
      </c>
      <c r="E45" s="7" t="s">
        <v>397</v>
      </c>
      <c r="F45" s="7" t="s">
        <v>248</v>
      </c>
      <c r="G45" s="7" t="s">
        <v>322</v>
      </c>
      <c r="H45" s="7" t="s">
        <v>322</v>
      </c>
      <c r="I45" s="7">
        <v>165.3</v>
      </c>
      <c r="J45" s="7"/>
      <c r="K45" s="7">
        <v>165.3</v>
      </c>
      <c r="L45" s="7">
        <v>10</v>
      </c>
      <c r="M45" s="7">
        <v>10</v>
      </c>
      <c r="N45" s="7"/>
      <c r="O45" s="7"/>
      <c r="P45" s="7"/>
      <c r="Q45" s="7"/>
      <c r="R45" s="7"/>
      <c r="S45" s="7"/>
      <c r="T45" s="7"/>
      <c r="U45" s="7"/>
      <c r="V45" s="7"/>
      <c r="W45" s="7"/>
      <c r="X45" s="7"/>
      <c r="Y45" s="7"/>
      <c r="Z45" s="7">
        <v>40</v>
      </c>
      <c r="AA45" s="7">
        <v>40</v>
      </c>
      <c r="AB45" s="7"/>
      <c r="AC45" s="7"/>
      <c r="AD45" s="7"/>
      <c r="AE45" s="7"/>
      <c r="AF45" s="7"/>
      <c r="AG45" s="7"/>
      <c r="AH45" s="7"/>
      <c r="AI45" s="7"/>
      <c r="AJ45" s="7"/>
    </row>
    <row r="46" spans="2:36" ht="15.75" x14ac:dyDescent="0.3">
      <c r="B46" s="7" t="s">
        <v>394</v>
      </c>
      <c r="C46" s="7" t="s">
        <v>398</v>
      </c>
      <c r="D46" s="7" t="s">
        <v>396</v>
      </c>
      <c r="E46" s="7" t="s">
        <v>397</v>
      </c>
      <c r="F46" s="7" t="s">
        <v>248</v>
      </c>
      <c r="G46" s="7" t="s">
        <v>322</v>
      </c>
      <c r="H46" s="7" t="s">
        <v>322</v>
      </c>
      <c r="I46" s="7">
        <v>165.3</v>
      </c>
      <c r="J46" s="7"/>
      <c r="K46" s="7">
        <v>165.3</v>
      </c>
      <c r="L46" s="7">
        <v>10</v>
      </c>
      <c r="M46" s="7">
        <v>10</v>
      </c>
      <c r="N46" s="7"/>
      <c r="O46" s="7"/>
      <c r="P46" s="7"/>
      <c r="Q46" s="7"/>
      <c r="R46" s="7"/>
      <c r="S46" s="7"/>
      <c r="T46" s="7"/>
      <c r="U46" s="7"/>
      <c r="V46" s="7"/>
      <c r="W46" s="7"/>
      <c r="X46" s="7"/>
      <c r="Y46" s="7"/>
      <c r="Z46" s="7">
        <v>40</v>
      </c>
      <c r="AA46" s="7">
        <v>40</v>
      </c>
      <c r="AB46" s="7"/>
      <c r="AC46" s="7"/>
      <c r="AD46" s="7"/>
      <c r="AE46" s="7"/>
      <c r="AF46" s="7"/>
      <c r="AG46" s="7"/>
      <c r="AH46" s="7"/>
      <c r="AI46" s="7"/>
      <c r="AJ46" s="7"/>
    </row>
    <row r="47" spans="2:36" ht="15.75" x14ac:dyDescent="0.3">
      <c r="B47" s="7" t="s">
        <v>399</v>
      </c>
      <c r="C47" s="7" t="s">
        <v>400</v>
      </c>
      <c r="D47" s="7" t="s">
        <v>401</v>
      </c>
      <c r="E47" s="7" t="s">
        <v>160</v>
      </c>
      <c r="F47" s="7" t="s">
        <v>248</v>
      </c>
      <c r="G47" s="7" t="s">
        <v>402</v>
      </c>
      <c r="H47" s="7" t="s">
        <v>402</v>
      </c>
      <c r="I47" s="7">
        <v>42.1</v>
      </c>
      <c r="J47" s="7">
        <v>1</v>
      </c>
      <c r="K47" s="7">
        <v>36</v>
      </c>
      <c r="L47" s="7">
        <v>2.25</v>
      </c>
      <c r="M47" s="7">
        <v>2.25</v>
      </c>
      <c r="N47" s="7">
        <v>8</v>
      </c>
      <c r="O47" s="7">
        <v>4</v>
      </c>
      <c r="P47" s="7">
        <v>14</v>
      </c>
      <c r="Q47" s="7">
        <v>11.02</v>
      </c>
      <c r="R47" s="7">
        <v>2.57</v>
      </c>
      <c r="S47" s="67">
        <v>0.03</v>
      </c>
      <c r="T47" s="67">
        <v>5.04E-2</v>
      </c>
      <c r="U47" s="67">
        <v>1.66E-2</v>
      </c>
      <c r="V47" s="7">
        <v>61.19</v>
      </c>
      <c r="W47" s="7">
        <v>40.35</v>
      </c>
      <c r="X47" s="67">
        <v>0.15210000000000001</v>
      </c>
      <c r="Y47" s="67">
        <v>5.4999999999999997E-3</v>
      </c>
      <c r="Z47" s="7"/>
      <c r="AA47" s="7"/>
      <c r="AB47" s="7"/>
      <c r="AC47" s="7"/>
      <c r="AD47" s="7"/>
      <c r="AE47" s="7"/>
      <c r="AF47" s="7"/>
      <c r="AG47" s="7"/>
      <c r="AH47" s="7"/>
      <c r="AI47" s="7"/>
      <c r="AJ47" s="7"/>
    </row>
    <row r="48" spans="2:36" ht="15.75" x14ac:dyDescent="0.3">
      <c r="B48" s="7" t="s">
        <v>403</v>
      </c>
      <c r="C48" s="7" t="s">
        <v>404</v>
      </c>
      <c r="D48" s="7" t="s">
        <v>326</v>
      </c>
      <c r="E48" s="7" t="s">
        <v>378</v>
      </c>
      <c r="F48" s="7" t="s">
        <v>248</v>
      </c>
      <c r="G48" s="7" t="s">
        <v>322</v>
      </c>
      <c r="H48" s="7" t="s">
        <v>322</v>
      </c>
      <c r="I48" s="7">
        <v>155</v>
      </c>
      <c r="J48" s="7">
        <v>0.98399999999999999</v>
      </c>
      <c r="K48" s="7">
        <v>155</v>
      </c>
      <c r="L48" s="7">
        <v>15</v>
      </c>
      <c r="M48" s="7">
        <v>15</v>
      </c>
      <c r="N48" s="7">
        <v>3</v>
      </c>
      <c r="O48" s="7">
        <v>3</v>
      </c>
      <c r="P48" s="7">
        <v>70</v>
      </c>
      <c r="Q48" s="7">
        <v>15.9</v>
      </c>
      <c r="R48" s="7">
        <v>2.74</v>
      </c>
      <c r="S48" s="67">
        <v>0.01</v>
      </c>
      <c r="T48" s="67">
        <v>7.2099999999999997E-2</v>
      </c>
      <c r="U48" s="67">
        <v>1.12E-2</v>
      </c>
      <c r="V48" s="7">
        <v>44.08</v>
      </c>
      <c r="W48" s="7">
        <v>106.48</v>
      </c>
      <c r="X48" s="67">
        <v>9.9900000000000003E-2</v>
      </c>
      <c r="Y48" s="67">
        <v>5.4999999999999997E-3</v>
      </c>
      <c r="Z48" s="7">
        <v>75</v>
      </c>
      <c r="AA48" s="7">
        <v>75</v>
      </c>
      <c r="AB48" s="7">
        <v>76</v>
      </c>
      <c r="AC48" s="7">
        <v>76</v>
      </c>
      <c r="AD48" s="7">
        <v>1092</v>
      </c>
      <c r="AE48" s="7"/>
      <c r="AF48" s="7"/>
      <c r="AG48" s="7"/>
      <c r="AH48" s="7"/>
      <c r="AI48" s="7"/>
      <c r="AJ48" s="7"/>
    </row>
    <row r="49" spans="2:36" ht="15.75" x14ac:dyDescent="0.3">
      <c r="B49" s="7" t="s">
        <v>405</v>
      </c>
      <c r="C49" s="7" t="s">
        <v>406</v>
      </c>
      <c r="D49" s="7" t="s">
        <v>326</v>
      </c>
      <c r="E49" s="7" t="s">
        <v>378</v>
      </c>
      <c r="F49" s="7" t="s">
        <v>248</v>
      </c>
      <c r="G49" s="7" t="s">
        <v>322</v>
      </c>
      <c r="H49" s="7" t="s">
        <v>322</v>
      </c>
      <c r="I49" s="7">
        <v>155</v>
      </c>
      <c r="J49" s="7">
        <v>0.98399999999999999</v>
      </c>
      <c r="K49" s="7">
        <v>155</v>
      </c>
      <c r="L49" s="7">
        <v>15</v>
      </c>
      <c r="M49" s="7">
        <v>15</v>
      </c>
      <c r="N49" s="7">
        <v>3</v>
      </c>
      <c r="O49" s="7">
        <v>3</v>
      </c>
      <c r="P49" s="7">
        <v>70</v>
      </c>
      <c r="Q49" s="7">
        <v>15.9</v>
      </c>
      <c r="R49" s="7">
        <v>2.74</v>
      </c>
      <c r="S49" s="67">
        <v>0.01</v>
      </c>
      <c r="T49" s="67">
        <v>7.2099999999999997E-2</v>
      </c>
      <c r="U49" s="67">
        <v>1.12E-2</v>
      </c>
      <c r="V49" s="7">
        <v>44.08</v>
      </c>
      <c r="W49" s="7">
        <v>106.48</v>
      </c>
      <c r="X49" s="67">
        <v>9.9900000000000003E-2</v>
      </c>
      <c r="Y49" s="67">
        <v>5.4999999999999997E-3</v>
      </c>
      <c r="Z49" s="7">
        <v>75</v>
      </c>
      <c r="AA49" s="7">
        <v>75</v>
      </c>
      <c r="AB49" s="7">
        <v>76</v>
      </c>
      <c r="AC49" s="7">
        <v>76</v>
      </c>
      <c r="AD49" s="7">
        <v>1092</v>
      </c>
      <c r="AE49" s="7"/>
      <c r="AF49" s="7"/>
      <c r="AG49" s="7"/>
      <c r="AH49" s="7"/>
      <c r="AI49" s="7"/>
      <c r="AJ49" s="7"/>
    </row>
    <row r="50" spans="2:36" ht="15.75" x14ac:dyDescent="0.3">
      <c r="B50" s="7" t="s">
        <v>407</v>
      </c>
      <c r="C50" s="7" t="s">
        <v>408</v>
      </c>
      <c r="D50" s="7" t="s">
        <v>409</v>
      </c>
      <c r="E50" s="7" t="s">
        <v>160</v>
      </c>
      <c r="F50" s="7" t="s">
        <v>248</v>
      </c>
      <c r="G50" s="7" t="s">
        <v>322</v>
      </c>
      <c r="H50" s="7" t="s">
        <v>322</v>
      </c>
      <c r="I50" s="7">
        <v>58</v>
      </c>
      <c r="J50" s="7">
        <v>1.0004</v>
      </c>
      <c r="K50" s="7">
        <v>54.5</v>
      </c>
      <c r="L50" s="7">
        <v>6</v>
      </c>
      <c r="M50" s="7">
        <v>6</v>
      </c>
      <c r="N50" s="7">
        <v>3</v>
      </c>
      <c r="O50" s="7">
        <v>3</v>
      </c>
      <c r="P50" s="7">
        <v>2</v>
      </c>
      <c r="Q50" s="7">
        <v>15.9</v>
      </c>
      <c r="R50" s="7">
        <v>12.37</v>
      </c>
      <c r="S50" s="67">
        <v>0.01</v>
      </c>
      <c r="T50" s="67">
        <v>7.2099999999999997E-2</v>
      </c>
      <c r="U50" s="67">
        <v>1.12E-2</v>
      </c>
      <c r="V50" s="7">
        <v>44.08</v>
      </c>
      <c r="W50" s="7">
        <v>106.48</v>
      </c>
      <c r="X50" s="67">
        <v>9.9900000000000003E-2</v>
      </c>
      <c r="Y50" s="67">
        <v>5.4999999999999997E-3</v>
      </c>
      <c r="Z50" s="7"/>
      <c r="AA50" s="7"/>
      <c r="AB50" s="7"/>
      <c r="AC50" s="7"/>
      <c r="AD50" s="7"/>
      <c r="AE50" s="7"/>
      <c r="AF50" s="7"/>
      <c r="AG50" s="7"/>
      <c r="AH50" s="7"/>
      <c r="AI50" s="7"/>
      <c r="AJ50" s="7"/>
    </row>
    <row r="51" spans="2:36" ht="15.75" x14ac:dyDescent="0.3">
      <c r="B51" s="7" t="s">
        <v>407</v>
      </c>
      <c r="C51" s="7" t="s">
        <v>410</v>
      </c>
      <c r="D51" s="7" t="s">
        <v>409</v>
      </c>
      <c r="E51" s="7" t="s">
        <v>160</v>
      </c>
      <c r="F51" s="7" t="s">
        <v>248</v>
      </c>
      <c r="G51" s="7" t="s">
        <v>322</v>
      </c>
      <c r="H51" s="7" t="s">
        <v>322</v>
      </c>
      <c r="I51" s="7">
        <v>58</v>
      </c>
      <c r="J51" s="7">
        <v>1.0004</v>
      </c>
      <c r="K51" s="7">
        <v>54.5</v>
      </c>
      <c r="L51" s="7">
        <v>6</v>
      </c>
      <c r="M51" s="7">
        <v>6</v>
      </c>
      <c r="N51" s="7">
        <v>3</v>
      </c>
      <c r="O51" s="7">
        <v>3</v>
      </c>
      <c r="P51" s="7">
        <v>2</v>
      </c>
      <c r="Q51" s="7">
        <v>15.9</v>
      </c>
      <c r="R51" s="7">
        <v>12.37</v>
      </c>
      <c r="S51" s="67">
        <v>0.01</v>
      </c>
      <c r="T51" s="67">
        <v>7.2099999999999997E-2</v>
      </c>
      <c r="U51" s="67">
        <v>1.12E-2</v>
      </c>
      <c r="V51" s="7">
        <v>44.08</v>
      </c>
      <c r="W51" s="7">
        <v>106.48</v>
      </c>
      <c r="X51" s="67">
        <v>9.9900000000000003E-2</v>
      </c>
      <c r="Y51" s="67">
        <v>5.4999999999999997E-3</v>
      </c>
      <c r="Z51" s="7"/>
      <c r="AA51" s="7"/>
      <c r="AB51" s="7"/>
      <c r="AC51" s="7"/>
      <c r="AD51" s="7"/>
      <c r="AE51" s="7"/>
      <c r="AF51" s="7"/>
      <c r="AG51" s="7"/>
      <c r="AH51" s="7"/>
      <c r="AI51" s="7"/>
      <c r="AJ51" s="7"/>
    </row>
    <row r="52" spans="2:36" ht="15.75" x14ac:dyDescent="0.3">
      <c r="B52" s="7" t="s">
        <v>411</v>
      </c>
      <c r="C52" s="7" t="s">
        <v>412</v>
      </c>
      <c r="D52" s="7" t="s">
        <v>413</v>
      </c>
      <c r="E52" s="7" t="s">
        <v>311</v>
      </c>
      <c r="F52" s="7" t="s">
        <v>248</v>
      </c>
      <c r="G52" s="7" t="s">
        <v>414</v>
      </c>
      <c r="H52" s="7" t="s">
        <v>414</v>
      </c>
      <c r="I52" s="7">
        <v>41</v>
      </c>
      <c r="J52" s="7">
        <v>0.94979999999999998</v>
      </c>
      <c r="K52" s="7">
        <v>41</v>
      </c>
      <c r="L52" s="7">
        <v>6</v>
      </c>
      <c r="M52" s="7">
        <v>6</v>
      </c>
      <c r="N52" s="7">
        <v>2</v>
      </c>
      <c r="O52" s="7">
        <v>3</v>
      </c>
      <c r="P52" s="7">
        <v>2</v>
      </c>
      <c r="Q52" s="7">
        <v>15.13</v>
      </c>
      <c r="R52" s="7">
        <v>2.64</v>
      </c>
      <c r="S52" s="67">
        <v>0.01</v>
      </c>
      <c r="T52" s="67">
        <v>9.5799999999999996E-2</v>
      </c>
      <c r="U52" s="67">
        <v>3.2000000000000002E-3</v>
      </c>
      <c r="V52" s="7">
        <v>150.19999999999999</v>
      </c>
      <c r="W52" s="7">
        <v>189.52</v>
      </c>
      <c r="X52" s="67">
        <v>0.33700000000000002</v>
      </c>
      <c r="Y52" s="67">
        <v>5.4999999999999997E-3</v>
      </c>
      <c r="Z52" s="7"/>
      <c r="AA52" s="7"/>
      <c r="AB52" s="7"/>
      <c r="AC52" s="7"/>
      <c r="AD52" s="7"/>
      <c r="AE52" s="7"/>
      <c r="AF52" s="7"/>
      <c r="AG52" s="7"/>
      <c r="AH52" s="7"/>
      <c r="AI52" s="7"/>
      <c r="AJ52" s="7"/>
    </row>
    <row r="53" spans="2:36" ht="15.75" x14ac:dyDescent="0.3">
      <c r="B53" s="7" t="s">
        <v>411</v>
      </c>
      <c r="C53" s="7" t="s">
        <v>415</v>
      </c>
      <c r="D53" s="7" t="s">
        <v>413</v>
      </c>
      <c r="E53" s="7" t="s">
        <v>311</v>
      </c>
      <c r="F53" s="7" t="s">
        <v>248</v>
      </c>
      <c r="G53" s="7" t="s">
        <v>414</v>
      </c>
      <c r="H53" s="7" t="s">
        <v>414</v>
      </c>
      <c r="I53" s="7">
        <v>41</v>
      </c>
      <c r="J53" s="7">
        <v>0.94979999999999998</v>
      </c>
      <c r="K53" s="7">
        <v>41</v>
      </c>
      <c r="L53" s="7">
        <v>6</v>
      </c>
      <c r="M53" s="7">
        <v>6</v>
      </c>
      <c r="N53" s="7">
        <v>2</v>
      </c>
      <c r="O53" s="7">
        <v>3</v>
      </c>
      <c r="P53" s="7">
        <v>2</v>
      </c>
      <c r="Q53" s="7">
        <v>15.13</v>
      </c>
      <c r="R53" s="7">
        <v>2.64</v>
      </c>
      <c r="S53" s="67">
        <v>0.01</v>
      </c>
      <c r="T53" s="67">
        <v>9.5799999999999996E-2</v>
      </c>
      <c r="U53" s="67">
        <v>3.2000000000000002E-3</v>
      </c>
      <c r="V53" s="7">
        <v>150.19999999999999</v>
      </c>
      <c r="W53" s="7">
        <v>189.52</v>
      </c>
      <c r="X53" s="67">
        <v>0.33700000000000002</v>
      </c>
      <c r="Y53" s="67">
        <v>5.4999999999999997E-3</v>
      </c>
      <c r="Z53" s="7"/>
      <c r="AA53" s="7"/>
      <c r="AB53" s="7"/>
      <c r="AC53" s="7"/>
      <c r="AD53" s="7"/>
      <c r="AE53" s="7"/>
      <c r="AF53" s="7"/>
      <c r="AG53" s="7"/>
      <c r="AH53" s="7"/>
      <c r="AI53" s="7"/>
      <c r="AJ53" s="7"/>
    </row>
    <row r="54" spans="2:36" ht="15.75" x14ac:dyDescent="0.3">
      <c r="B54" s="7" t="s">
        <v>416</v>
      </c>
      <c r="C54" s="7" t="s">
        <v>417</v>
      </c>
      <c r="D54" s="7" t="s">
        <v>326</v>
      </c>
      <c r="E54" s="7" t="s">
        <v>169</v>
      </c>
      <c r="F54" s="7" t="s">
        <v>248</v>
      </c>
      <c r="G54" s="7" t="s">
        <v>322</v>
      </c>
      <c r="H54" s="7" t="s">
        <v>322</v>
      </c>
      <c r="I54" s="7">
        <v>39.5</v>
      </c>
      <c r="J54" s="7">
        <v>0.91279999999999994</v>
      </c>
      <c r="K54" s="7">
        <v>0</v>
      </c>
      <c r="L54" s="7">
        <v>8</v>
      </c>
      <c r="M54" s="7">
        <v>8</v>
      </c>
      <c r="N54" s="7">
        <v>3</v>
      </c>
      <c r="O54" s="7">
        <v>3</v>
      </c>
      <c r="P54" s="7">
        <v>10</v>
      </c>
      <c r="Q54" s="7">
        <v>15.9</v>
      </c>
      <c r="R54" s="7">
        <v>4.78</v>
      </c>
      <c r="S54" s="67">
        <v>0.01</v>
      </c>
      <c r="T54" s="67">
        <v>7.2099999999999997E-2</v>
      </c>
      <c r="U54" s="67">
        <v>1.12E-2</v>
      </c>
      <c r="V54" s="7">
        <v>44.08</v>
      </c>
      <c r="W54" s="7">
        <v>106.48</v>
      </c>
      <c r="X54" s="67">
        <v>9.9900000000000003E-2</v>
      </c>
      <c r="Y54" s="67">
        <v>5.4999999999999997E-3</v>
      </c>
      <c r="Z54" s="7"/>
      <c r="AA54" s="7"/>
      <c r="AB54" s="7"/>
      <c r="AC54" s="7"/>
      <c r="AD54" s="7"/>
      <c r="AE54" s="7"/>
      <c r="AF54" s="7"/>
      <c r="AG54" s="7"/>
      <c r="AH54" s="7"/>
      <c r="AI54" s="7"/>
      <c r="AJ54" s="7"/>
    </row>
    <row r="55" spans="2:36" ht="15.75" x14ac:dyDescent="0.3">
      <c r="B55" s="7" t="s">
        <v>416</v>
      </c>
      <c r="C55" s="7" t="s">
        <v>418</v>
      </c>
      <c r="D55" s="7" t="s">
        <v>326</v>
      </c>
      <c r="E55" s="7" t="s">
        <v>169</v>
      </c>
      <c r="F55" s="7" t="s">
        <v>248</v>
      </c>
      <c r="G55" s="7" t="s">
        <v>322</v>
      </c>
      <c r="H55" s="7" t="s">
        <v>322</v>
      </c>
      <c r="I55" s="7">
        <v>38</v>
      </c>
      <c r="J55" s="7">
        <v>0.91279999999999994</v>
      </c>
      <c r="K55" s="7">
        <v>0</v>
      </c>
      <c r="L55" s="7">
        <v>8</v>
      </c>
      <c r="M55" s="7">
        <v>8</v>
      </c>
      <c r="N55" s="7">
        <v>3</v>
      </c>
      <c r="O55" s="7">
        <v>3</v>
      </c>
      <c r="P55" s="7">
        <v>10</v>
      </c>
      <c r="Q55" s="7">
        <v>15.9</v>
      </c>
      <c r="R55" s="7">
        <v>4.78</v>
      </c>
      <c r="S55" s="67">
        <v>0.01</v>
      </c>
      <c r="T55" s="67">
        <v>7.2099999999999997E-2</v>
      </c>
      <c r="U55" s="67">
        <v>1.12E-2</v>
      </c>
      <c r="V55" s="7">
        <v>44.08</v>
      </c>
      <c r="W55" s="7">
        <v>106.48</v>
      </c>
      <c r="X55" s="67">
        <v>9.9900000000000003E-2</v>
      </c>
      <c r="Y55" s="67">
        <v>5.4999999999999997E-3</v>
      </c>
      <c r="Z55" s="7"/>
      <c r="AA55" s="7"/>
      <c r="AB55" s="7"/>
      <c r="AC55" s="7"/>
      <c r="AD55" s="7"/>
      <c r="AE55" s="7"/>
      <c r="AF55" s="7"/>
      <c r="AG55" s="7"/>
      <c r="AH55" s="7"/>
      <c r="AI55" s="7"/>
      <c r="AJ55" s="7"/>
    </row>
    <row r="56" spans="2:36" ht="15.75" x14ac:dyDescent="0.3">
      <c r="B56" s="7" t="s">
        <v>419</v>
      </c>
      <c r="C56" s="7" t="s">
        <v>420</v>
      </c>
      <c r="D56" s="7" t="s">
        <v>326</v>
      </c>
      <c r="E56" s="7" t="s">
        <v>166</v>
      </c>
      <c r="F56" s="7" t="s">
        <v>248</v>
      </c>
      <c r="G56" s="7" t="s">
        <v>388</v>
      </c>
      <c r="H56" s="7" t="s">
        <v>388</v>
      </c>
      <c r="I56" s="7">
        <v>212.6</v>
      </c>
      <c r="J56" s="7">
        <v>0.98040000000000005</v>
      </c>
      <c r="K56" s="7">
        <v>211</v>
      </c>
      <c r="L56" s="7">
        <v>4</v>
      </c>
      <c r="M56" s="7">
        <v>4</v>
      </c>
      <c r="N56" s="7">
        <v>24</v>
      </c>
      <c r="O56" s="7">
        <v>12</v>
      </c>
      <c r="P56" s="7">
        <v>65</v>
      </c>
      <c r="Q56" s="7">
        <v>56.74</v>
      </c>
      <c r="R56" s="7">
        <v>4.83</v>
      </c>
      <c r="S56" s="67">
        <v>0.08</v>
      </c>
      <c r="T56" s="67">
        <v>6.5299999999999997E-2</v>
      </c>
      <c r="U56" s="67">
        <v>0.22159999999999999</v>
      </c>
      <c r="V56" s="7">
        <v>171.31</v>
      </c>
      <c r="W56" s="7">
        <v>45.195</v>
      </c>
      <c r="X56" s="67">
        <v>0.20880000000000001</v>
      </c>
      <c r="Y56" s="67">
        <v>5.4999999999999997E-3</v>
      </c>
      <c r="Z56" s="7"/>
      <c r="AA56" s="7"/>
      <c r="AB56" s="7">
        <v>22.7</v>
      </c>
      <c r="AC56" s="7">
        <v>22.7</v>
      </c>
      <c r="AD56" s="7">
        <v>880</v>
      </c>
      <c r="AE56" s="7"/>
      <c r="AF56" s="7"/>
      <c r="AG56" s="7"/>
      <c r="AH56" s="7"/>
      <c r="AI56" s="7"/>
      <c r="AJ56" s="7"/>
    </row>
    <row r="57" spans="2:36" ht="15.75" x14ac:dyDescent="0.3">
      <c r="B57" s="7" t="s">
        <v>421</v>
      </c>
      <c r="C57" s="7" t="s">
        <v>422</v>
      </c>
      <c r="D57" s="7" t="s">
        <v>326</v>
      </c>
      <c r="E57" s="7" t="s">
        <v>166</v>
      </c>
      <c r="F57" s="7" t="s">
        <v>248</v>
      </c>
      <c r="G57" s="7" t="s">
        <v>388</v>
      </c>
      <c r="H57" s="7" t="s">
        <v>388</v>
      </c>
      <c r="I57" s="7">
        <v>212.6</v>
      </c>
      <c r="J57" s="7">
        <v>0.98040000000000005</v>
      </c>
      <c r="K57" s="7">
        <v>211</v>
      </c>
      <c r="L57" s="7">
        <v>4</v>
      </c>
      <c r="M57" s="7">
        <v>4</v>
      </c>
      <c r="N57" s="7">
        <v>24</v>
      </c>
      <c r="O57" s="7">
        <v>12</v>
      </c>
      <c r="P57" s="7">
        <v>65</v>
      </c>
      <c r="Q57" s="7">
        <v>56.74</v>
      </c>
      <c r="R57" s="7">
        <v>4.83</v>
      </c>
      <c r="S57" s="67">
        <v>0.08</v>
      </c>
      <c r="T57" s="67">
        <v>6.5299999999999997E-2</v>
      </c>
      <c r="U57" s="67">
        <v>0.22159999999999999</v>
      </c>
      <c r="V57" s="7">
        <v>171.31</v>
      </c>
      <c r="W57" s="7">
        <v>45.195</v>
      </c>
      <c r="X57" s="67">
        <v>0.20880000000000001</v>
      </c>
      <c r="Y57" s="67">
        <v>5.4999999999999997E-3</v>
      </c>
      <c r="Z57" s="7"/>
      <c r="AA57" s="7"/>
      <c r="AB57" s="7">
        <v>22.7</v>
      </c>
      <c r="AC57" s="7">
        <v>22.7</v>
      </c>
      <c r="AD57" s="7">
        <v>880</v>
      </c>
      <c r="AE57" s="7"/>
      <c r="AF57" s="7"/>
      <c r="AG57" s="7"/>
      <c r="AH57" s="7"/>
      <c r="AI57" s="7"/>
      <c r="AJ57" s="7"/>
    </row>
    <row r="58" spans="2:36" ht="15.75" x14ac:dyDescent="0.3">
      <c r="B58" s="7" t="s">
        <v>423</v>
      </c>
      <c r="C58" s="7" t="s">
        <v>424</v>
      </c>
      <c r="D58" s="7" t="s">
        <v>326</v>
      </c>
      <c r="E58" s="7" t="s">
        <v>397</v>
      </c>
      <c r="F58" s="7" t="s">
        <v>248</v>
      </c>
      <c r="G58" s="7" t="s">
        <v>322</v>
      </c>
      <c r="H58" s="7" t="s">
        <v>322</v>
      </c>
      <c r="I58" s="7">
        <v>37.4</v>
      </c>
      <c r="J58" s="7">
        <v>0.99819999999999998</v>
      </c>
      <c r="K58" s="7">
        <v>29.3</v>
      </c>
      <c r="L58" s="7">
        <v>8</v>
      </c>
      <c r="M58" s="7">
        <v>8</v>
      </c>
      <c r="N58" s="7">
        <v>3</v>
      </c>
      <c r="O58" s="7">
        <v>3</v>
      </c>
      <c r="P58" s="7">
        <v>10</v>
      </c>
      <c r="Q58" s="7">
        <v>15.9</v>
      </c>
      <c r="R58" s="7">
        <v>2.96</v>
      </c>
      <c r="S58" s="67">
        <v>0.01</v>
      </c>
      <c r="T58" s="67">
        <v>7.2099999999999997E-2</v>
      </c>
      <c r="U58" s="67">
        <v>1.12E-2</v>
      </c>
      <c r="V58" s="7">
        <v>44.08</v>
      </c>
      <c r="W58" s="7">
        <v>106.48</v>
      </c>
      <c r="X58" s="67">
        <v>9.9900000000000003E-2</v>
      </c>
      <c r="Y58" s="67">
        <v>5.4999999999999997E-3</v>
      </c>
      <c r="Z58" s="7">
        <v>28.5</v>
      </c>
      <c r="AA58" s="7">
        <v>28.5</v>
      </c>
      <c r="AB58" s="7">
        <v>12.9</v>
      </c>
      <c r="AC58" s="7">
        <v>12.9</v>
      </c>
      <c r="AD58" s="7">
        <v>248</v>
      </c>
      <c r="AE58" s="7"/>
      <c r="AF58" s="7"/>
      <c r="AG58" s="7"/>
      <c r="AH58" s="7"/>
      <c r="AI58" s="7"/>
      <c r="AJ58" s="7"/>
    </row>
    <row r="59" spans="2:36" ht="15.75" x14ac:dyDescent="0.3">
      <c r="B59" s="7" t="s">
        <v>425</v>
      </c>
      <c r="C59" s="7" t="s">
        <v>426</v>
      </c>
      <c r="D59" s="7" t="s">
        <v>326</v>
      </c>
      <c r="E59" s="7" t="s">
        <v>397</v>
      </c>
      <c r="F59" s="7" t="s">
        <v>248</v>
      </c>
      <c r="G59" s="7" t="s">
        <v>322</v>
      </c>
      <c r="H59" s="7" t="s">
        <v>322</v>
      </c>
      <c r="I59" s="7">
        <v>116.4</v>
      </c>
      <c r="J59" s="7">
        <v>0.99819999999999998</v>
      </c>
      <c r="K59" s="7">
        <v>110.5</v>
      </c>
      <c r="L59" s="7">
        <v>10</v>
      </c>
      <c r="M59" s="7">
        <v>10</v>
      </c>
      <c r="N59" s="7">
        <v>3</v>
      </c>
      <c r="O59" s="7">
        <v>3</v>
      </c>
      <c r="P59" s="7">
        <v>15</v>
      </c>
      <c r="Q59" s="7">
        <v>15.9</v>
      </c>
      <c r="R59" s="7">
        <v>5.14</v>
      </c>
      <c r="S59" s="67">
        <v>0.01</v>
      </c>
      <c r="T59" s="67">
        <v>7.2099999999999997E-2</v>
      </c>
      <c r="U59" s="67">
        <v>1.12E-2</v>
      </c>
      <c r="V59" s="7">
        <v>44.08</v>
      </c>
      <c r="W59" s="7">
        <v>106.48</v>
      </c>
      <c r="X59" s="67">
        <v>9.9900000000000003E-2</v>
      </c>
      <c r="Y59" s="67">
        <v>5.4999999999999997E-3</v>
      </c>
      <c r="Z59" s="7">
        <v>50</v>
      </c>
      <c r="AA59" s="7">
        <v>50</v>
      </c>
      <c r="AB59" s="7">
        <v>37.700000000000003</v>
      </c>
      <c r="AC59" s="7">
        <v>37.700000000000003</v>
      </c>
      <c r="AD59" s="7">
        <v>988</v>
      </c>
      <c r="AE59" s="7"/>
      <c r="AF59" s="7"/>
      <c r="AG59" s="7"/>
      <c r="AH59" s="7"/>
      <c r="AI59" s="7"/>
      <c r="AJ59" s="7"/>
    </row>
    <row r="60" spans="2:36" ht="15.75" x14ac:dyDescent="0.3">
      <c r="B60" s="7" t="s">
        <v>427</v>
      </c>
      <c r="C60" s="7" t="s">
        <v>428</v>
      </c>
      <c r="D60" s="7" t="s">
        <v>326</v>
      </c>
      <c r="E60" s="7" t="s">
        <v>397</v>
      </c>
      <c r="F60" s="7" t="s">
        <v>248</v>
      </c>
      <c r="G60" s="7" t="s">
        <v>322</v>
      </c>
      <c r="H60" s="7" t="s">
        <v>322</v>
      </c>
      <c r="I60" s="7">
        <v>123.4</v>
      </c>
      <c r="J60" s="7">
        <v>0.99819999999999998</v>
      </c>
      <c r="K60" s="7">
        <v>123.7</v>
      </c>
      <c r="L60" s="7">
        <v>10</v>
      </c>
      <c r="M60" s="7">
        <v>10</v>
      </c>
      <c r="N60" s="7">
        <v>3</v>
      </c>
      <c r="O60" s="7">
        <v>3</v>
      </c>
      <c r="P60" s="7">
        <v>15</v>
      </c>
      <c r="Q60" s="7">
        <v>15.9</v>
      </c>
      <c r="R60" s="7">
        <v>5.98</v>
      </c>
      <c r="S60" s="67">
        <v>0.01</v>
      </c>
      <c r="T60" s="67">
        <v>7.2099999999999997E-2</v>
      </c>
      <c r="U60" s="67">
        <v>1.12E-2</v>
      </c>
      <c r="V60" s="7">
        <v>44.08</v>
      </c>
      <c r="W60" s="7">
        <v>106.48</v>
      </c>
      <c r="X60" s="67">
        <v>9.9900000000000003E-2</v>
      </c>
      <c r="Y60" s="67">
        <v>5.4999999999999997E-3</v>
      </c>
      <c r="Z60" s="7">
        <v>50</v>
      </c>
      <c r="AA60" s="7">
        <v>50</v>
      </c>
      <c r="AB60" s="7">
        <v>55.9</v>
      </c>
      <c r="AC60" s="7">
        <v>55.9</v>
      </c>
      <c r="AD60" s="7">
        <v>1194</v>
      </c>
      <c r="AE60" s="7"/>
      <c r="AF60" s="7"/>
      <c r="AG60" s="7"/>
      <c r="AH60" s="7"/>
      <c r="AI60" s="7"/>
      <c r="AJ60" s="7"/>
    </row>
    <row r="61" spans="2:36" ht="15.75" x14ac:dyDescent="0.3">
      <c r="B61" s="7" t="s">
        <v>429</v>
      </c>
      <c r="C61" s="7" t="s">
        <v>430</v>
      </c>
      <c r="D61" s="7" t="s">
        <v>326</v>
      </c>
      <c r="E61" s="7" t="s">
        <v>397</v>
      </c>
      <c r="F61" s="7" t="s">
        <v>248</v>
      </c>
      <c r="G61" s="7" t="s">
        <v>322</v>
      </c>
      <c r="H61" s="7" t="s">
        <v>322</v>
      </c>
      <c r="I61" s="7">
        <v>37.4</v>
      </c>
      <c r="J61" s="7">
        <v>0.99819999999999998</v>
      </c>
      <c r="K61" s="7">
        <v>30.8</v>
      </c>
      <c r="L61" s="7">
        <v>8</v>
      </c>
      <c r="M61" s="7">
        <v>8</v>
      </c>
      <c r="N61" s="7">
        <v>3</v>
      </c>
      <c r="O61" s="7">
        <v>3</v>
      </c>
      <c r="P61" s="7">
        <v>10</v>
      </c>
      <c r="Q61" s="7">
        <v>15.9</v>
      </c>
      <c r="R61" s="7">
        <v>2.96</v>
      </c>
      <c r="S61" s="67">
        <v>0.01</v>
      </c>
      <c r="T61" s="67">
        <v>7.2099999999999997E-2</v>
      </c>
      <c r="U61" s="67">
        <v>1.12E-2</v>
      </c>
      <c r="V61" s="7">
        <v>44.08</v>
      </c>
      <c r="W61" s="7">
        <v>106.48</v>
      </c>
      <c r="X61" s="67">
        <v>9.9900000000000003E-2</v>
      </c>
      <c r="Y61" s="67">
        <v>5.4999999999999997E-3</v>
      </c>
      <c r="Z61" s="7">
        <v>28.5</v>
      </c>
      <c r="AA61" s="7">
        <v>28.5</v>
      </c>
      <c r="AB61" s="7">
        <v>12.9</v>
      </c>
      <c r="AC61" s="7">
        <v>12.9</v>
      </c>
      <c r="AD61" s="7">
        <v>248</v>
      </c>
      <c r="AE61" s="7"/>
      <c r="AF61" s="7"/>
      <c r="AG61" s="7"/>
      <c r="AH61" s="7"/>
      <c r="AI61" s="7"/>
      <c r="AJ61" s="7"/>
    </row>
    <row r="62" spans="2:36" ht="15.75" x14ac:dyDescent="0.3">
      <c r="B62" s="7" t="s">
        <v>431</v>
      </c>
      <c r="C62" s="7" t="s">
        <v>432</v>
      </c>
      <c r="D62" s="7" t="s">
        <v>326</v>
      </c>
      <c r="E62" s="7" t="s">
        <v>397</v>
      </c>
      <c r="F62" s="7" t="s">
        <v>248</v>
      </c>
      <c r="G62" s="7" t="s">
        <v>322</v>
      </c>
      <c r="H62" s="7" t="s">
        <v>322</v>
      </c>
      <c r="I62" s="7">
        <v>38.340000000000003</v>
      </c>
      <c r="J62" s="7">
        <v>0.99819999999999998</v>
      </c>
      <c r="K62" s="7">
        <v>37</v>
      </c>
      <c r="L62" s="7">
        <v>8</v>
      </c>
      <c r="M62" s="7">
        <v>8</v>
      </c>
      <c r="N62" s="7">
        <v>3</v>
      </c>
      <c r="O62" s="7">
        <v>3</v>
      </c>
      <c r="P62" s="7">
        <v>10</v>
      </c>
      <c r="Q62" s="7">
        <v>15.9</v>
      </c>
      <c r="R62" s="7">
        <v>2.96</v>
      </c>
      <c r="S62" s="67">
        <v>0.01</v>
      </c>
      <c r="T62" s="67">
        <v>7.2099999999999997E-2</v>
      </c>
      <c r="U62" s="67">
        <v>1.12E-2</v>
      </c>
      <c r="V62" s="7">
        <v>44.08</v>
      </c>
      <c r="W62" s="7">
        <v>106.48</v>
      </c>
      <c r="X62" s="67">
        <v>9.9900000000000003E-2</v>
      </c>
      <c r="Y62" s="67">
        <v>5.4999999999999997E-3</v>
      </c>
      <c r="Z62" s="7">
        <v>29.3</v>
      </c>
      <c r="AA62" s="7">
        <v>29.3</v>
      </c>
      <c r="AB62" s="7">
        <v>15.7</v>
      </c>
      <c r="AC62" s="7">
        <v>15.7</v>
      </c>
      <c r="AD62" s="7">
        <v>276</v>
      </c>
      <c r="AE62" s="7"/>
      <c r="AF62" s="7"/>
      <c r="AG62" s="7"/>
      <c r="AH62" s="7"/>
      <c r="AI62" s="7"/>
      <c r="AJ62" s="7"/>
    </row>
    <row r="63" spans="2:36" ht="15.75" x14ac:dyDescent="0.3">
      <c r="B63" s="7" t="s">
        <v>433</v>
      </c>
      <c r="C63" s="7" t="s">
        <v>434</v>
      </c>
      <c r="D63" s="7" t="s">
        <v>326</v>
      </c>
      <c r="E63" s="7" t="s">
        <v>397</v>
      </c>
      <c r="F63" s="7" t="s">
        <v>248</v>
      </c>
      <c r="G63" s="7" t="s">
        <v>322</v>
      </c>
      <c r="H63" s="7" t="s">
        <v>322</v>
      </c>
      <c r="I63" s="7">
        <v>38.340000000000003</v>
      </c>
      <c r="J63" s="7">
        <v>0.99819999999999998</v>
      </c>
      <c r="K63" s="7">
        <v>37</v>
      </c>
      <c r="L63" s="7">
        <v>8</v>
      </c>
      <c r="M63" s="7">
        <v>8</v>
      </c>
      <c r="N63" s="7">
        <v>3</v>
      </c>
      <c r="O63" s="7">
        <v>3</v>
      </c>
      <c r="P63" s="7">
        <v>10</v>
      </c>
      <c r="Q63" s="7">
        <v>15.9</v>
      </c>
      <c r="R63" s="7">
        <v>2.96</v>
      </c>
      <c r="S63" s="67">
        <v>0.01</v>
      </c>
      <c r="T63" s="67">
        <v>7.2099999999999997E-2</v>
      </c>
      <c r="U63" s="67">
        <v>1.12E-2</v>
      </c>
      <c r="V63" s="7">
        <v>44.08</v>
      </c>
      <c r="W63" s="7">
        <v>106.48</v>
      </c>
      <c r="X63" s="67">
        <v>9.9900000000000003E-2</v>
      </c>
      <c r="Y63" s="67">
        <v>5.4999999999999997E-3</v>
      </c>
      <c r="Z63" s="7">
        <v>29.3</v>
      </c>
      <c r="AA63" s="7">
        <v>29.3</v>
      </c>
      <c r="AB63" s="7">
        <v>15.7</v>
      </c>
      <c r="AC63" s="7">
        <v>15.7</v>
      </c>
      <c r="AD63" s="7">
        <v>276</v>
      </c>
      <c r="AE63" s="7"/>
      <c r="AF63" s="7"/>
      <c r="AG63" s="7"/>
      <c r="AH63" s="7"/>
      <c r="AI63" s="7"/>
      <c r="AJ63" s="7"/>
    </row>
    <row r="64" spans="2:36" ht="15.75" x14ac:dyDescent="0.3">
      <c r="B64" s="7" t="s">
        <v>435</v>
      </c>
      <c r="C64" s="7" t="s">
        <v>436</v>
      </c>
      <c r="D64" s="7" t="s">
        <v>326</v>
      </c>
      <c r="E64" s="7" t="s">
        <v>397</v>
      </c>
      <c r="F64" s="7" t="s">
        <v>248</v>
      </c>
      <c r="G64" s="7" t="s">
        <v>322</v>
      </c>
      <c r="H64" s="7" t="s">
        <v>322</v>
      </c>
      <c r="I64" s="7">
        <v>38.340000000000003</v>
      </c>
      <c r="J64" s="7">
        <v>0.99819999999999998</v>
      </c>
      <c r="K64" s="7">
        <v>37</v>
      </c>
      <c r="L64" s="7">
        <v>8</v>
      </c>
      <c r="M64" s="7">
        <v>8</v>
      </c>
      <c r="N64" s="7">
        <v>3</v>
      </c>
      <c r="O64" s="7">
        <v>3</v>
      </c>
      <c r="P64" s="7">
        <v>10</v>
      </c>
      <c r="Q64" s="7">
        <v>15.9</v>
      </c>
      <c r="R64" s="7">
        <v>2.96</v>
      </c>
      <c r="S64" s="67">
        <v>0.01</v>
      </c>
      <c r="T64" s="67">
        <v>7.2099999999999997E-2</v>
      </c>
      <c r="U64" s="67">
        <v>1.12E-2</v>
      </c>
      <c r="V64" s="7">
        <v>44.08</v>
      </c>
      <c r="W64" s="7">
        <v>106.48</v>
      </c>
      <c r="X64" s="67">
        <v>9.9900000000000003E-2</v>
      </c>
      <c r="Y64" s="67">
        <v>5.4999999999999997E-3</v>
      </c>
      <c r="Z64" s="7">
        <v>29.3</v>
      </c>
      <c r="AA64" s="7">
        <v>29.3</v>
      </c>
      <c r="AB64" s="7">
        <v>11.4</v>
      </c>
      <c r="AC64" s="7">
        <v>11.4</v>
      </c>
      <c r="AD64" s="7">
        <v>276</v>
      </c>
      <c r="AE64" s="7"/>
      <c r="AF64" s="7"/>
      <c r="AG64" s="7"/>
      <c r="AH64" s="7"/>
      <c r="AI64" s="7"/>
      <c r="AJ64" s="7"/>
    </row>
    <row r="65" spans="2:36" ht="15.75" x14ac:dyDescent="0.3">
      <c r="B65" s="7" t="s">
        <v>437</v>
      </c>
      <c r="C65" s="7" t="s">
        <v>438</v>
      </c>
      <c r="D65" s="7" t="s">
        <v>326</v>
      </c>
      <c r="E65" s="7" t="s">
        <v>397</v>
      </c>
      <c r="F65" s="7" t="s">
        <v>248</v>
      </c>
      <c r="G65" s="7" t="s">
        <v>322</v>
      </c>
      <c r="H65" s="7" t="s">
        <v>322</v>
      </c>
      <c r="I65" s="7">
        <v>38.340000000000003</v>
      </c>
      <c r="J65" s="7">
        <v>0.99819999999999998</v>
      </c>
      <c r="K65" s="7">
        <v>36.4</v>
      </c>
      <c r="L65" s="7">
        <v>8</v>
      </c>
      <c r="M65" s="7">
        <v>8</v>
      </c>
      <c r="N65" s="7">
        <v>3</v>
      </c>
      <c r="O65" s="7">
        <v>3</v>
      </c>
      <c r="P65" s="7">
        <v>10</v>
      </c>
      <c r="Q65" s="7">
        <v>15.9</v>
      </c>
      <c r="R65" s="7">
        <v>2.96</v>
      </c>
      <c r="S65" s="67">
        <v>0.01</v>
      </c>
      <c r="T65" s="67">
        <v>7.2099999999999997E-2</v>
      </c>
      <c r="U65" s="67">
        <v>1.12E-2</v>
      </c>
      <c r="V65" s="7">
        <v>44.08</v>
      </c>
      <c r="W65" s="7">
        <v>106.48</v>
      </c>
      <c r="X65" s="67">
        <v>9.9900000000000003E-2</v>
      </c>
      <c r="Y65" s="67">
        <v>5.4999999999999997E-3</v>
      </c>
      <c r="Z65" s="7">
        <v>29.3</v>
      </c>
      <c r="AA65" s="7">
        <v>29.3</v>
      </c>
      <c r="AB65" s="7">
        <v>11.4</v>
      </c>
      <c r="AC65" s="7">
        <v>11.4</v>
      </c>
      <c r="AD65" s="7">
        <v>276</v>
      </c>
      <c r="AE65" s="7"/>
      <c r="AF65" s="7"/>
      <c r="AG65" s="7"/>
      <c r="AH65" s="7"/>
      <c r="AI65" s="7"/>
      <c r="AJ65" s="7"/>
    </row>
    <row r="66" spans="2:36" ht="15.75" x14ac:dyDescent="0.3">
      <c r="B66" s="7" t="s">
        <v>439</v>
      </c>
      <c r="C66" s="7" t="s">
        <v>440</v>
      </c>
      <c r="D66" s="7" t="s">
        <v>326</v>
      </c>
      <c r="E66" s="7" t="s">
        <v>397</v>
      </c>
      <c r="F66" s="7" t="s">
        <v>248</v>
      </c>
      <c r="G66" s="7" t="s">
        <v>322</v>
      </c>
      <c r="H66" s="7" t="s">
        <v>322</v>
      </c>
      <c r="I66" s="7">
        <v>116.4</v>
      </c>
      <c r="J66" s="7">
        <v>0.99819999999999998</v>
      </c>
      <c r="K66" s="7">
        <v>110.5</v>
      </c>
      <c r="L66" s="7">
        <v>10</v>
      </c>
      <c r="M66" s="7">
        <v>10</v>
      </c>
      <c r="N66" s="7">
        <v>3</v>
      </c>
      <c r="O66" s="7">
        <v>3</v>
      </c>
      <c r="P66" s="7">
        <v>15</v>
      </c>
      <c r="Q66" s="7">
        <v>15.9</v>
      </c>
      <c r="R66" s="7">
        <v>5.14</v>
      </c>
      <c r="S66" s="67">
        <v>0.01</v>
      </c>
      <c r="T66" s="67">
        <v>7.2099999999999997E-2</v>
      </c>
      <c r="U66" s="67">
        <v>1.12E-2</v>
      </c>
      <c r="V66" s="7">
        <v>44.08</v>
      </c>
      <c r="W66" s="7">
        <v>106.48</v>
      </c>
      <c r="X66" s="67">
        <v>9.9900000000000003E-2</v>
      </c>
      <c r="Y66" s="67">
        <v>5.4999999999999997E-3</v>
      </c>
      <c r="Z66" s="7">
        <v>50</v>
      </c>
      <c r="AA66" s="7">
        <v>50</v>
      </c>
      <c r="AB66" s="7">
        <v>45.6</v>
      </c>
      <c r="AC66" s="7">
        <v>45.6</v>
      </c>
      <c r="AD66" s="7">
        <v>988</v>
      </c>
      <c r="AE66" s="7"/>
      <c r="AF66" s="7"/>
      <c r="AG66" s="7"/>
      <c r="AH66" s="7"/>
      <c r="AI66" s="7"/>
      <c r="AJ66" s="7"/>
    </row>
    <row r="67" spans="2:36" ht="15.75" x14ac:dyDescent="0.3">
      <c r="B67" s="73" t="s">
        <v>441</v>
      </c>
      <c r="C67" s="7"/>
      <c r="D67" s="7" t="s">
        <v>442</v>
      </c>
      <c r="E67" s="7" t="s">
        <v>155</v>
      </c>
      <c r="F67" s="7" t="s">
        <v>248</v>
      </c>
      <c r="G67" s="7" t="s">
        <v>443</v>
      </c>
      <c r="H67" s="7" t="s">
        <v>323</v>
      </c>
      <c r="I67" s="7">
        <v>68</v>
      </c>
      <c r="J67" s="7"/>
      <c r="K67" s="7"/>
      <c r="L67" s="7"/>
      <c r="M67" s="123"/>
      <c r="N67" s="7"/>
      <c r="O67" s="7"/>
      <c r="P67" s="7"/>
      <c r="Q67" s="7"/>
      <c r="R67" s="7"/>
      <c r="S67" s="7"/>
      <c r="T67" s="7"/>
      <c r="U67" s="7"/>
      <c r="V67" s="7"/>
      <c r="W67" s="7"/>
      <c r="X67" s="7"/>
      <c r="Y67" s="7"/>
      <c r="Z67" s="7"/>
      <c r="AA67" s="7"/>
      <c r="AB67" s="7"/>
      <c r="AC67" s="7"/>
      <c r="AD67" s="7"/>
      <c r="AE67" s="7"/>
      <c r="AF67" s="7"/>
      <c r="AG67" s="7"/>
      <c r="AH67" s="7"/>
      <c r="AI67" s="7"/>
      <c r="AJ67" s="7"/>
    </row>
    <row r="68" spans="2:36" ht="15.75" x14ac:dyDescent="0.3">
      <c r="B68" s="7" t="s">
        <v>444</v>
      </c>
      <c r="C68" s="7" t="s">
        <v>445</v>
      </c>
      <c r="D68" s="7" t="s">
        <v>326</v>
      </c>
      <c r="E68" s="7" t="s">
        <v>155</v>
      </c>
      <c r="F68" s="7" t="s">
        <v>248</v>
      </c>
      <c r="G68" s="7" t="s">
        <v>414</v>
      </c>
      <c r="H68" s="7" t="s">
        <v>414</v>
      </c>
      <c r="I68" s="7">
        <v>41.2</v>
      </c>
      <c r="J68" s="7">
        <v>0.99160000000000004</v>
      </c>
      <c r="K68" s="7">
        <v>0</v>
      </c>
      <c r="L68" s="7">
        <v>2.2999999999999998</v>
      </c>
      <c r="M68" s="7">
        <v>2.2999999999999998</v>
      </c>
      <c r="N68" s="7">
        <v>13</v>
      </c>
      <c r="O68" s="7"/>
      <c r="P68" s="7">
        <v>18</v>
      </c>
      <c r="Q68" s="7">
        <v>15.13</v>
      </c>
      <c r="R68" s="7">
        <v>34.96</v>
      </c>
      <c r="S68" s="67">
        <v>0.01</v>
      </c>
      <c r="T68" s="67">
        <v>9.5799999999999996E-2</v>
      </c>
      <c r="U68" s="67">
        <v>3.2000000000000002E-3</v>
      </c>
      <c r="V68" s="7">
        <v>150.19999999999999</v>
      </c>
      <c r="W68" s="7">
        <v>189.52</v>
      </c>
      <c r="X68" s="67">
        <v>0.33700000000000002</v>
      </c>
      <c r="Y68" s="67">
        <v>5.4999999999999997E-3</v>
      </c>
      <c r="Z68" s="7"/>
      <c r="AA68" s="7"/>
      <c r="AB68" s="7"/>
      <c r="AC68" s="7"/>
      <c r="AD68" s="7"/>
      <c r="AE68" s="7"/>
      <c r="AF68" s="7"/>
      <c r="AG68" s="7"/>
      <c r="AH68" s="7"/>
      <c r="AI68" s="7"/>
      <c r="AJ68" s="7"/>
    </row>
    <row r="69" spans="2:36" ht="15.75" x14ac:dyDescent="0.3">
      <c r="B69" s="7" t="s">
        <v>444</v>
      </c>
      <c r="C69" s="7" t="s">
        <v>446</v>
      </c>
      <c r="D69" s="7" t="s">
        <v>326</v>
      </c>
      <c r="E69" s="7" t="s">
        <v>155</v>
      </c>
      <c r="F69" s="7" t="s">
        <v>248</v>
      </c>
      <c r="G69" s="7" t="s">
        <v>414</v>
      </c>
      <c r="H69" s="7" t="s">
        <v>414</v>
      </c>
      <c r="I69" s="7">
        <v>23.3</v>
      </c>
      <c r="J69" s="7">
        <v>0.99160000000000004</v>
      </c>
      <c r="K69" s="7">
        <v>0</v>
      </c>
      <c r="L69" s="7">
        <v>2.2999999999999998</v>
      </c>
      <c r="M69" s="7">
        <v>2.2999999999999998</v>
      </c>
      <c r="N69" s="7">
        <v>12</v>
      </c>
      <c r="O69" s="7"/>
      <c r="P69" s="7">
        <v>9</v>
      </c>
      <c r="Q69" s="7">
        <v>15.13</v>
      </c>
      <c r="R69" s="7">
        <v>34.96</v>
      </c>
      <c r="S69" s="67">
        <v>0.01</v>
      </c>
      <c r="T69" s="67">
        <v>9.5799999999999996E-2</v>
      </c>
      <c r="U69" s="67">
        <v>3.2000000000000002E-3</v>
      </c>
      <c r="V69" s="7">
        <v>150.19999999999999</v>
      </c>
      <c r="W69" s="7">
        <v>189.52</v>
      </c>
      <c r="X69" s="67">
        <v>0.33700000000000002</v>
      </c>
      <c r="Y69" s="67">
        <v>5.4999999999999997E-3</v>
      </c>
      <c r="Z69" s="7"/>
      <c r="AA69" s="7"/>
      <c r="AB69" s="7"/>
      <c r="AC69" s="7"/>
      <c r="AD69" s="7"/>
      <c r="AE69" s="7"/>
      <c r="AF69" s="7"/>
      <c r="AG69" s="7"/>
      <c r="AH69" s="7"/>
      <c r="AI69" s="7"/>
      <c r="AJ69" s="7"/>
    </row>
    <row r="70" spans="2:36" ht="15.75" x14ac:dyDescent="0.3">
      <c r="B70" s="7" t="s">
        <v>447</v>
      </c>
      <c r="C70" s="7" t="s">
        <v>448</v>
      </c>
      <c r="D70" s="7" t="s">
        <v>449</v>
      </c>
      <c r="E70" s="7" t="s">
        <v>169</v>
      </c>
      <c r="F70" s="7" t="s">
        <v>248</v>
      </c>
      <c r="G70" s="7" t="s">
        <v>414</v>
      </c>
      <c r="H70" s="7" t="s">
        <v>414</v>
      </c>
      <c r="I70" s="7">
        <v>10</v>
      </c>
      <c r="J70" s="7">
        <v>0.97419999999999995</v>
      </c>
      <c r="K70" s="7">
        <v>10</v>
      </c>
      <c r="L70" s="7">
        <v>2</v>
      </c>
      <c r="M70" s="7">
        <v>2</v>
      </c>
      <c r="N70" s="7"/>
      <c r="O70" s="7"/>
      <c r="P70" s="7">
        <v>1</v>
      </c>
      <c r="Q70" s="7">
        <v>15.13</v>
      </c>
      <c r="R70" s="7">
        <v>2.96</v>
      </c>
      <c r="S70" s="67">
        <v>0.01</v>
      </c>
      <c r="T70" s="67">
        <v>9.5799999999999996E-2</v>
      </c>
      <c r="U70" s="67">
        <v>3.2000000000000002E-3</v>
      </c>
      <c r="V70" s="7">
        <v>150.19999999999999</v>
      </c>
      <c r="W70" s="7">
        <v>189.52</v>
      </c>
      <c r="X70" s="67">
        <v>0.33700000000000002</v>
      </c>
      <c r="Y70" s="67">
        <v>5.4999999999999997E-3</v>
      </c>
      <c r="Z70" s="7"/>
      <c r="AA70" s="7"/>
      <c r="AB70" s="7"/>
      <c r="AC70" s="7"/>
      <c r="AD70" s="7"/>
      <c r="AE70" s="7"/>
      <c r="AF70" s="7"/>
      <c r="AG70" s="7"/>
      <c r="AH70" s="7"/>
      <c r="AI70" s="7"/>
      <c r="AJ70" s="7"/>
    </row>
    <row r="71" spans="2:36" ht="15.75" x14ac:dyDescent="0.3">
      <c r="B71" s="7" t="s">
        <v>450</v>
      </c>
      <c r="C71" s="7" t="s">
        <v>451</v>
      </c>
      <c r="D71" s="7" t="s">
        <v>452</v>
      </c>
      <c r="E71" s="7" t="s">
        <v>166</v>
      </c>
      <c r="F71" s="7" t="s">
        <v>248</v>
      </c>
      <c r="G71" s="7" t="s">
        <v>317</v>
      </c>
      <c r="H71" s="7" t="s">
        <v>318</v>
      </c>
      <c r="I71" s="7">
        <v>13.8</v>
      </c>
      <c r="J71" s="7">
        <v>1.05</v>
      </c>
      <c r="K71" s="7">
        <v>4.3</v>
      </c>
      <c r="L71" s="7">
        <v>10</v>
      </c>
      <c r="M71" s="7"/>
      <c r="N71" s="7"/>
      <c r="O71" s="7"/>
      <c r="P71" s="7"/>
      <c r="Q71" s="7">
        <v>45.82</v>
      </c>
      <c r="R71" s="7"/>
      <c r="S71" s="7"/>
      <c r="T71" s="7"/>
      <c r="U71" s="7"/>
      <c r="V71" s="7"/>
      <c r="W71" s="7"/>
      <c r="X71" s="7"/>
      <c r="Y71" s="7"/>
      <c r="Z71" s="7"/>
      <c r="AA71" s="7"/>
      <c r="AB71" s="7"/>
      <c r="AC71" s="7"/>
      <c r="AD71" s="7"/>
      <c r="AE71" s="7"/>
      <c r="AF71" s="7"/>
      <c r="AG71" s="7"/>
      <c r="AH71" s="7"/>
      <c r="AI71" s="7"/>
      <c r="AJ71" s="7"/>
    </row>
    <row r="72" spans="2:36" ht="15.75" x14ac:dyDescent="0.3">
      <c r="B72" s="7" t="s">
        <v>453</v>
      </c>
      <c r="C72" s="7" t="s">
        <v>453</v>
      </c>
      <c r="D72" s="7" t="s">
        <v>454</v>
      </c>
      <c r="E72" s="7" t="s">
        <v>337</v>
      </c>
      <c r="F72" s="7" t="s">
        <v>248</v>
      </c>
      <c r="G72" s="7" t="s">
        <v>338</v>
      </c>
      <c r="H72" s="7" t="s">
        <v>338</v>
      </c>
      <c r="I72" s="7">
        <v>3.2</v>
      </c>
      <c r="J72" s="7">
        <v>1.0039</v>
      </c>
      <c r="K72" s="7">
        <v>1.4</v>
      </c>
      <c r="L72" s="7">
        <v>0.3</v>
      </c>
      <c r="M72" s="7">
        <v>0.3</v>
      </c>
      <c r="N72" s="7"/>
      <c r="O72" s="7"/>
      <c r="P72" s="7"/>
      <c r="Q72" s="7">
        <v>131.55000000000001</v>
      </c>
      <c r="R72" s="7">
        <v>8.67</v>
      </c>
      <c r="S72" s="67">
        <v>0.08</v>
      </c>
      <c r="T72" s="67">
        <v>7.2099999999999997E-2</v>
      </c>
      <c r="U72" s="67">
        <v>1.12E-2</v>
      </c>
      <c r="V72" s="7">
        <v>44.08</v>
      </c>
      <c r="W72" s="7">
        <v>106.48</v>
      </c>
      <c r="X72" s="67">
        <v>9.9900000000000003E-2</v>
      </c>
      <c r="Y72" s="67">
        <v>5.4999999999999997E-3</v>
      </c>
      <c r="Z72" s="7"/>
      <c r="AA72" s="7"/>
      <c r="AB72" s="7"/>
      <c r="AC72" s="7"/>
      <c r="AD72" s="7"/>
      <c r="AE72" s="7"/>
      <c r="AF72" s="7"/>
      <c r="AG72" s="7"/>
      <c r="AH72" s="7"/>
      <c r="AI72" s="7"/>
      <c r="AJ72" s="7"/>
    </row>
    <row r="73" spans="2:36" ht="15.75" x14ac:dyDescent="0.3">
      <c r="B73" s="7" t="s">
        <v>455</v>
      </c>
      <c r="C73" s="7" t="s">
        <v>455</v>
      </c>
      <c r="D73" s="7" t="s">
        <v>326</v>
      </c>
      <c r="E73" s="7" t="s">
        <v>169</v>
      </c>
      <c r="F73" s="7" t="s">
        <v>248</v>
      </c>
      <c r="G73" s="7" t="s">
        <v>317</v>
      </c>
      <c r="H73" s="7" t="s">
        <v>318</v>
      </c>
      <c r="I73" s="7">
        <v>1.6</v>
      </c>
      <c r="J73" s="7">
        <v>0.97419999999999995</v>
      </c>
      <c r="K73" s="7">
        <v>0.1</v>
      </c>
      <c r="L73" s="7">
        <v>3.6</v>
      </c>
      <c r="M73" s="7"/>
      <c r="N73" s="7"/>
      <c r="O73" s="7"/>
      <c r="P73" s="7"/>
      <c r="Q73" s="7">
        <v>45.82</v>
      </c>
      <c r="R73" s="7"/>
      <c r="S73" s="7"/>
      <c r="T73" s="7"/>
      <c r="U73" s="7"/>
      <c r="V73" s="7"/>
      <c r="W73" s="7"/>
      <c r="X73" s="7"/>
      <c r="Y73" s="7"/>
      <c r="Z73" s="7"/>
      <c r="AA73" s="7"/>
      <c r="AB73" s="7"/>
      <c r="AC73" s="7"/>
      <c r="AD73" s="7"/>
      <c r="AE73" s="7"/>
      <c r="AF73" s="7"/>
      <c r="AG73" s="7"/>
      <c r="AH73" s="7"/>
      <c r="AI73" s="7"/>
      <c r="AJ73" s="7"/>
    </row>
    <row r="74" spans="2:36" ht="15.75" x14ac:dyDescent="0.3">
      <c r="B74" s="7" t="s">
        <v>456</v>
      </c>
      <c r="C74" s="7" t="s">
        <v>457</v>
      </c>
      <c r="D74" s="7" t="s">
        <v>458</v>
      </c>
      <c r="E74" s="7" t="s">
        <v>378</v>
      </c>
      <c r="F74" s="7" t="s">
        <v>248</v>
      </c>
      <c r="G74" s="7" t="s">
        <v>414</v>
      </c>
      <c r="H74" s="7" t="s">
        <v>414</v>
      </c>
      <c r="I74" s="7">
        <v>10</v>
      </c>
      <c r="J74" s="7">
        <v>0.98399999999999999</v>
      </c>
      <c r="K74" s="7">
        <v>10</v>
      </c>
      <c r="L74" s="7">
        <v>2</v>
      </c>
      <c r="M74" s="7">
        <v>2</v>
      </c>
      <c r="N74" s="7"/>
      <c r="O74" s="7"/>
      <c r="P74" s="7">
        <v>1</v>
      </c>
      <c r="Q74" s="7">
        <v>15.13</v>
      </c>
      <c r="R74" s="7">
        <v>2.96</v>
      </c>
      <c r="S74" s="67">
        <v>0.01</v>
      </c>
      <c r="T74" s="67">
        <v>9.5799999999999996E-2</v>
      </c>
      <c r="U74" s="67">
        <v>3.2000000000000002E-3</v>
      </c>
      <c r="V74" s="7">
        <v>150.19999999999999</v>
      </c>
      <c r="W74" s="7">
        <v>189.52</v>
      </c>
      <c r="X74" s="67">
        <v>0.33700000000000002</v>
      </c>
      <c r="Y74" s="67">
        <v>5.4999999999999997E-3</v>
      </c>
      <c r="Z74" s="7"/>
      <c r="AA74" s="7"/>
      <c r="AB74" s="7"/>
      <c r="AC74" s="7"/>
      <c r="AD74" s="7"/>
      <c r="AE74" s="7"/>
      <c r="AF74" s="7"/>
      <c r="AG74" s="7"/>
      <c r="AH74" s="7"/>
      <c r="AI74" s="7"/>
      <c r="AJ74" s="7"/>
    </row>
    <row r="75" spans="2:36" ht="15.75" x14ac:dyDescent="0.3">
      <c r="B75" s="7" t="s">
        <v>459</v>
      </c>
      <c r="C75" s="7" t="s">
        <v>460</v>
      </c>
      <c r="D75" s="7" t="s">
        <v>326</v>
      </c>
      <c r="E75" s="7" t="s">
        <v>160</v>
      </c>
      <c r="F75" s="7" t="s">
        <v>248</v>
      </c>
      <c r="G75" s="7" t="s">
        <v>322</v>
      </c>
      <c r="H75" s="7" t="s">
        <v>322</v>
      </c>
      <c r="I75" s="7">
        <v>100</v>
      </c>
      <c r="J75" s="7">
        <v>0.99839999999999995</v>
      </c>
      <c r="K75" s="7">
        <v>98.5</v>
      </c>
      <c r="L75" s="7">
        <v>30</v>
      </c>
      <c r="M75" s="7">
        <v>33</v>
      </c>
      <c r="N75" s="7">
        <v>3</v>
      </c>
      <c r="O75" s="7">
        <v>3</v>
      </c>
      <c r="P75" s="7">
        <v>25</v>
      </c>
      <c r="Q75" s="7">
        <v>15.9</v>
      </c>
      <c r="R75" s="7">
        <v>7.3</v>
      </c>
      <c r="S75" s="67">
        <v>0.01</v>
      </c>
      <c r="T75" s="67">
        <v>7.2099999999999997E-2</v>
      </c>
      <c r="U75" s="67">
        <v>1.12E-2</v>
      </c>
      <c r="V75" s="7">
        <v>44.08</v>
      </c>
      <c r="W75" s="7">
        <v>106.48</v>
      </c>
      <c r="X75" s="67">
        <v>9.9900000000000003E-2</v>
      </c>
      <c r="Y75" s="67">
        <v>5.4999999999999997E-3</v>
      </c>
      <c r="Z75" s="7">
        <v>80</v>
      </c>
      <c r="AA75" s="7">
        <v>80</v>
      </c>
      <c r="AB75" s="7">
        <v>52.5</v>
      </c>
      <c r="AC75" s="7">
        <v>52.5</v>
      </c>
      <c r="AD75" s="7">
        <v>222.6</v>
      </c>
      <c r="AE75" s="7"/>
      <c r="AF75" s="7"/>
      <c r="AG75" s="7"/>
      <c r="AH75" s="7"/>
      <c r="AI75" s="7"/>
      <c r="AJ75" s="7"/>
    </row>
    <row r="76" spans="2:36" ht="15.75" x14ac:dyDescent="0.3">
      <c r="B76" s="7" t="s">
        <v>461</v>
      </c>
      <c r="C76" s="7" t="s">
        <v>462</v>
      </c>
      <c r="D76" s="7" t="s">
        <v>326</v>
      </c>
      <c r="E76" s="7" t="s">
        <v>160</v>
      </c>
      <c r="F76" s="7" t="s">
        <v>248</v>
      </c>
      <c r="G76" s="7" t="s">
        <v>322</v>
      </c>
      <c r="H76" s="7" t="s">
        <v>322</v>
      </c>
      <c r="I76" s="7">
        <v>100</v>
      </c>
      <c r="J76" s="7">
        <v>0.99839999999999995</v>
      </c>
      <c r="K76" s="7">
        <v>99.2</v>
      </c>
      <c r="L76" s="7">
        <v>30</v>
      </c>
      <c r="M76" s="7">
        <v>33</v>
      </c>
      <c r="N76" s="7">
        <v>3</v>
      </c>
      <c r="O76" s="7">
        <v>3</v>
      </c>
      <c r="P76" s="7">
        <v>25</v>
      </c>
      <c r="Q76" s="7">
        <v>15.9</v>
      </c>
      <c r="R76" s="7">
        <v>7.3</v>
      </c>
      <c r="S76" s="67">
        <v>0.01</v>
      </c>
      <c r="T76" s="67">
        <v>7.2099999999999997E-2</v>
      </c>
      <c r="U76" s="67">
        <v>1.12E-2</v>
      </c>
      <c r="V76" s="7">
        <v>44.08</v>
      </c>
      <c r="W76" s="7">
        <v>106.48</v>
      </c>
      <c r="X76" s="67">
        <v>9.9900000000000003E-2</v>
      </c>
      <c r="Y76" s="67">
        <v>5.4999999999999997E-3</v>
      </c>
      <c r="Z76" s="7">
        <v>80</v>
      </c>
      <c r="AA76" s="7">
        <v>80</v>
      </c>
      <c r="AB76" s="7">
        <v>52.5</v>
      </c>
      <c r="AC76" s="7">
        <v>52.5</v>
      </c>
      <c r="AD76" s="7">
        <v>222.6</v>
      </c>
      <c r="AE76" s="7"/>
      <c r="AF76" s="7"/>
      <c r="AG76" s="7"/>
      <c r="AH76" s="7"/>
      <c r="AI76" s="7"/>
      <c r="AJ76" s="7"/>
    </row>
    <row r="77" spans="2:36" ht="15.75" x14ac:dyDescent="0.3">
      <c r="B77" s="7" t="s">
        <v>463</v>
      </c>
      <c r="C77" s="7" t="s">
        <v>464</v>
      </c>
      <c r="D77" s="7"/>
      <c r="E77" s="7" t="s">
        <v>160</v>
      </c>
      <c r="F77" s="7" t="s">
        <v>248</v>
      </c>
      <c r="G77" s="7" t="s">
        <v>338</v>
      </c>
      <c r="H77" s="7" t="s">
        <v>338</v>
      </c>
      <c r="I77" s="7">
        <v>43</v>
      </c>
      <c r="J77" s="7">
        <v>1.0004</v>
      </c>
      <c r="K77" s="7">
        <v>33.9</v>
      </c>
      <c r="L77" s="7"/>
      <c r="M77" s="7"/>
      <c r="N77" s="7"/>
      <c r="O77" s="7"/>
      <c r="P77" s="7">
        <v>25.2</v>
      </c>
      <c r="Q77" s="7">
        <v>131.55000000000001</v>
      </c>
      <c r="R77" s="7">
        <v>8.67</v>
      </c>
      <c r="S77" s="67">
        <v>0.08</v>
      </c>
      <c r="T77" s="67">
        <v>7.2099999999999997E-2</v>
      </c>
      <c r="U77" s="67">
        <v>1.12E-2</v>
      </c>
      <c r="V77" s="7">
        <v>44.08</v>
      </c>
      <c r="W77" s="7">
        <v>106.48</v>
      </c>
      <c r="X77" s="67">
        <v>9.9900000000000003E-2</v>
      </c>
      <c r="Y77" s="67">
        <v>5.4999999999999997E-3</v>
      </c>
      <c r="Z77" s="7"/>
      <c r="AA77" s="7"/>
      <c r="AB77" s="7"/>
      <c r="AC77" s="7"/>
      <c r="AD77" s="7"/>
      <c r="AE77" s="7"/>
      <c r="AF77" s="7"/>
      <c r="AG77" s="7"/>
      <c r="AH77" s="7"/>
      <c r="AI77" s="7"/>
      <c r="AJ77" s="7"/>
    </row>
    <row r="78" spans="2:36" ht="15.75" x14ac:dyDescent="0.3">
      <c r="B78" s="7" t="s">
        <v>465</v>
      </c>
      <c r="C78" s="7" t="s">
        <v>466</v>
      </c>
      <c r="D78" s="7" t="s">
        <v>326</v>
      </c>
      <c r="E78" s="7" t="s">
        <v>169</v>
      </c>
      <c r="F78" s="7" t="s">
        <v>248</v>
      </c>
      <c r="G78" s="7" t="s">
        <v>317</v>
      </c>
      <c r="H78" s="7" t="s">
        <v>318</v>
      </c>
      <c r="I78" s="7">
        <v>55</v>
      </c>
      <c r="J78" s="7">
        <v>0.91649999999999998</v>
      </c>
      <c r="K78" s="7">
        <v>7</v>
      </c>
      <c r="L78" s="7">
        <v>8</v>
      </c>
      <c r="M78" s="7"/>
      <c r="N78" s="7"/>
      <c r="O78" s="7"/>
      <c r="P78" s="7"/>
      <c r="Q78" s="7">
        <v>45.82</v>
      </c>
      <c r="R78" s="7"/>
      <c r="S78" s="7"/>
      <c r="T78" s="7"/>
      <c r="U78" s="7"/>
      <c r="V78" s="7"/>
      <c r="W78" s="7"/>
      <c r="X78" s="7"/>
      <c r="Y78" s="7"/>
      <c r="Z78" s="7"/>
      <c r="AA78" s="7"/>
      <c r="AB78" s="7"/>
      <c r="AC78" s="7"/>
      <c r="AD78" s="7"/>
      <c r="AE78" s="7"/>
      <c r="AF78" s="7"/>
      <c r="AG78" s="7"/>
      <c r="AH78" s="7"/>
      <c r="AI78" s="7"/>
      <c r="AJ78" s="7"/>
    </row>
    <row r="79" spans="2:36" ht="15.75" x14ac:dyDescent="0.3">
      <c r="B79" s="7" t="s">
        <v>467</v>
      </c>
      <c r="C79" s="7" t="s">
        <v>468</v>
      </c>
      <c r="D79" s="7" t="s">
        <v>469</v>
      </c>
      <c r="E79" s="7" t="s">
        <v>166</v>
      </c>
      <c r="F79" s="7" t="s">
        <v>248</v>
      </c>
      <c r="G79" s="7" t="s">
        <v>312</v>
      </c>
      <c r="H79" s="7" t="s">
        <v>313</v>
      </c>
      <c r="I79" s="7">
        <v>50</v>
      </c>
      <c r="J79" s="7">
        <v>1.0298</v>
      </c>
      <c r="K79" s="7">
        <v>3.85</v>
      </c>
      <c r="L79" s="7">
        <v>15</v>
      </c>
      <c r="M79" s="7"/>
      <c r="N79" s="7"/>
      <c r="O79" s="7"/>
      <c r="P79" s="7"/>
      <c r="Q79" s="7">
        <v>26.11</v>
      </c>
      <c r="R79" s="7"/>
      <c r="S79" s="7"/>
      <c r="T79" s="7"/>
      <c r="U79" s="7"/>
      <c r="V79" s="7"/>
      <c r="W79" s="7"/>
      <c r="X79" s="7"/>
      <c r="Y79" s="7"/>
      <c r="Z79" s="7"/>
      <c r="AA79" s="7"/>
      <c r="AB79" s="7"/>
      <c r="AC79" s="7"/>
      <c r="AD79" s="7"/>
      <c r="AE79" s="7"/>
      <c r="AF79" s="7"/>
      <c r="AG79" s="7"/>
      <c r="AH79" s="7"/>
      <c r="AI79" s="7"/>
      <c r="AJ79" s="7"/>
    </row>
    <row r="80" spans="2:36" ht="15.75" x14ac:dyDescent="0.3">
      <c r="B80" s="7" t="s">
        <v>467</v>
      </c>
      <c r="C80" s="7" t="s">
        <v>470</v>
      </c>
      <c r="D80" s="7" t="s">
        <v>469</v>
      </c>
      <c r="E80" s="7" t="s">
        <v>166</v>
      </c>
      <c r="F80" s="7" t="s">
        <v>248</v>
      </c>
      <c r="G80" s="7" t="s">
        <v>312</v>
      </c>
      <c r="H80" s="7" t="s">
        <v>313</v>
      </c>
      <c r="I80" s="7">
        <v>50</v>
      </c>
      <c r="J80" s="7">
        <v>1.0298</v>
      </c>
      <c r="K80" s="7">
        <v>3.85</v>
      </c>
      <c r="L80" s="7">
        <v>15</v>
      </c>
      <c r="M80" s="7"/>
      <c r="N80" s="7"/>
      <c r="O80" s="7"/>
      <c r="P80" s="7"/>
      <c r="Q80" s="7">
        <v>26.11</v>
      </c>
      <c r="R80" s="7"/>
      <c r="S80" s="7"/>
      <c r="T80" s="7"/>
      <c r="U80" s="7"/>
      <c r="V80" s="7"/>
      <c r="W80" s="7"/>
      <c r="X80" s="7"/>
      <c r="Y80" s="7"/>
      <c r="Z80" s="7"/>
      <c r="AA80" s="7"/>
      <c r="AB80" s="7"/>
      <c r="AC80" s="7"/>
      <c r="AD80" s="7"/>
      <c r="AE80" s="7"/>
      <c r="AF80" s="7"/>
      <c r="AG80" s="7"/>
      <c r="AH80" s="7"/>
      <c r="AI80" s="7"/>
      <c r="AJ80" s="7"/>
    </row>
    <row r="81" spans="2:36" ht="15.75" x14ac:dyDescent="0.3">
      <c r="B81" s="7" t="s">
        <v>471</v>
      </c>
      <c r="C81" s="7" t="s">
        <v>472</v>
      </c>
      <c r="D81" s="7" t="s">
        <v>473</v>
      </c>
      <c r="E81" s="7" t="s">
        <v>166</v>
      </c>
      <c r="F81" s="7" t="s">
        <v>248</v>
      </c>
      <c r="G81" s="7" t="s">
        <v>327</v>
      </c>
      <c r="H81" s="7" t="s">
        <v>328</v>
      </c>
      <c r="I81" s="7">
        <v>200</v>
      </c>
      <c r="J81" s="7">
        <v>0.97189999999999999</v>
      </c>
      <c r="K81" s="7">
        <v>200</v>
      </c>
      <c r="L81" s="7"/>
      <c r="M81" s="7"/>
      <c r="N81" s="7"/>
      <c r="O81" s="7"/>
      <c r="P81" s="7"/>
      <c r="Q81" s="7">
        <v>17.13</v>
      </c>
      <c r="R81" s="7"/>
      <c r="S81" s="7"/>
      <c r="T81" s="67">
        <v>1.84E-2</v>
      </c>
      <c r="U81" s="7"/>
      <c r="V81" s="7"/>
      <c r="W81" s="7"/>
      <c r="X81" s="7"/>
      <c r="Y81" s="7"/>
      <c r="Z81" s="7">
        <v>200</v>
      </c>
      <c r="AA81" s="7">
        <v>200</v>
      </c>
      <c r="AB81" s="7">
        <v>200</v>
      </c>
      <c r="AC81" s="7">
        <v>200</v>
      </c>
      <c r="AD81" s="7"/>
      <c r="AE81" s="7"/>
      <c r="AF81" s="7"/>
      <c r="AG81" s="7"/>
      <c r="AH81" s="7"/>
      <c r="AI81" s="7"/>
      <c r="AJ81" s="7"/>
    </row>
    <row r="82" spans="2:36" ht="15.75" x14ac:dyDescent="0.3">
      <c r="B82" s="7" t="s">
        <v>474</v>
      </c>
      <c r="C82" s="7" t="s">
        <v>475</v>
      </c>
      <c r="D82" s="7" t="s">
        <v>473</v>
      </c>
      <c r="E82" s="7" t="s">
        <v>166</v>
      </c>
      <c r="F82" s="7" t="s">
        <v>248</v>
      </c>
      <c r="G82" s="7" t="s">
        <v>327</v>
      </c>
      <c r="H82" s="7" t="s">
        <v>328</v>
      </c>
      <c r="I82" s="7">
        <v>300</v>
      </c>
      <c r="J82" s="7">
        <v>0.97189999999999999</v>
      </c>
      <c r="K82" s="7">
        <v>300</v>
      </c>
      <c r="L82" s="7"/>
      <c r="M82" s="7"/>
      <c r="N82" s="7"/>
      <c r="O82" s="7"/>
      <c r="P82" s="7"/>
      <c r="Q82" s="7">
        <v>17.13</v>
      </c>
      <c r="R82" s="7"/>
      <c r="S82" s="7"/>
      <c r="T82" s="67">
        <v>1.84E-2</v>
      </c>
      <c r="U82" s="7"/>
      <c r="V82" s="7"/>
      <c r="W82" s="7"/>
      <c r="X82" s="7"/>
      <c r="Y82" s="7"/>
      <c r="Z82" s="7">
        <v>200</v>
      </c>
      <c r="AA82" s="7">
        <v>200</v>
      </c>
      <c r="AB82" s="7">
        <v>300</v>
      </c>
      <c r="AC82" s="7">
        <v>300</v>
      </c>
      <c r="AD82" s="7"/>
      <c r="AE82" s="7"/>
      <c r="AF82" s="7"/>
      <c r="AG82" s="7"/>
      <c r="AH82" s="7"/>
      <c r="AI82" s="7"/>
      <c r="AJ82" s="7"/>
    </row>
    <row r="83" spans="2:36" ht="15.75" x14ac:dyDescent="0.3">
      <c r="B83" s="75" t="s">
        <v>476</v>
      </c>
      <c r="C83" s="7" t="s">
        <v>477</v>
      </c>
      <c r="D83" s="7" t="s">
        <v>326</v>
      </c>
      <c r="E83" s="7" t="s">
        <v>166</v>
      </c>
      <c r="F83" s="7" t="s">
        <v>248</v>
      </c>
      <c r="G83" s="7" t="s">
        <v>327</v>
      </c>
      <c r="H83" s="7" t="s">
        <v>328</v>
      </c>
      <c r="I83" s="7"/>
      <c r="J83" s="7"/>
      <c r="K83" s="75">
        <v>250</v>
      </c>
      <c r="L83" s="76" t="s">
        <v>478</v>
      </c>
      <c r="M83" s="81" t="s">
        <v>478</v>
      </c>
      <c r="N83" s="7"/>
      <c r="O83" s="7"/>
      <c r="P83" s="7"/>
      <c r="Q83" s="76">
        <v>22.4</v>
      </c>
      <c r="R83" s="7"/>
      <c r="S83" s="67">
        <v>1.2E-2</v>
      </c>
      <c r="T83" s="82">
        <v>1.4999999999999999E-4</v>
      </c>
      <c r="U83" s="7"/>
      <c r="V83" s="76">
        <v>48</v>
      </c>
      <c r="W83" s="7"/>
      <c r="X83" s="7"/>
      <c r="Y83" s="7"/>
      <c r="Z83" s="7"/>
      <c r="AA83" s="7"/>
      <c r="AB83" s="7">
        <v>240.6</v>
      </c>
      <c r="AC83" s="7">
        <v>240.6</v>
      </c>
      <c r="AD83" s="7"/>
      <c r="AE83" s="76">
        <v>92.5</v>
      </c>
      <c r="AF83" s="76">
        <v>92.5</v>
      </c>
      <c r="AG83" s="76">
        <v>98.8</v>
      </c>
      <c r="AH83" s="81">
        <v>0</v>
      </c>
      <c r="AI83" s="81">
        <v>85</v>
      </c>
      <c r="AJ83" s="81">
        <v>1.4</v>
      </c>
    </row>
    <row r="84" spans="2:36" ht="15.75" x14ac:dyDescent="0.3">
      <c r="B84" s="75" t="s">
        <v>479</v>
      </c>
      <c r="C84" s="7" t="s">
        <v>480</v>
      </c>
      <c r="D84" s="7" t="s">
        <v>326</v>
      </c>
      <c r="E84" s="7" t="s">
        <v>166</v>
      </c>
      <c r="F84" s="7" t="s">
        <v>248</v>
      </c>
      <c r="G84" s="7" t="s">
        <v>327</v>
      </c>
      <c r="H84" s="7" t="s">
        <v>328</v>
      </c>
      <c r="I84" s="7"/>
      <c r="J84" s="7"/>
      <c r="K84" s="75">
        <v>250</v>
      </c>
      <c r="L84" s="76" t="s">
        <v>478</v>
      </c>
      <c r="M84" s="81" t="s">
        <v>478</v>
      </c>
      <c r="N84" s="7"/>
      <c r="O84" s="7"/>
      <c r="P84" s="7"/>
      <c r="Q84" s="76">
        <v>22.4</v>
      </c>
      <c r="R84" s="7"/>
      <c r="S84" s="67">
        <v>1.2E-2</v>
      </c>
      <c r="T84" s="82">
        <v>1.4999999999999999E-4</v>
      </c>
      <c r="U84" s="7"/>
      <c r="V84" s="76">
        <v>48</v>
      </c>
      <c r="W84" s="7"/>
      <c r="X84" s="7"/>
      <c r="Y84" s="7"/>
      <c r="Z84" s="7"/>
      <c r="AA84" s="7"/>
      <c r="AB84" s="7">
        <v>240.6</v>
      </c>
      <c r="AC84" s="7">
        <v>240.6</v>
      </c>
      <c r="AD84" s="7"/>
      <c r="AE84" s="76">
        <v>92.5</v>
      </c>
      <c r="AF84" s="76">
        <v>92.5</v>
      </c>
      <c r="AG84" s="76">
        <v>98.8</v>
      </c>
      <c r="AH84" s="81">
        <v>0</v>
      </c>
      <c r="AI84" s="81">
        <v>85</v>
      </c>
      <c r="AJ84" s="81">
        <v>1.4</v>
      </c>
    </row>
    <row r="85" spans="2:36" ht="15.75" x14ac:dyDescent="0.3">
      <c r="B85" s="7" t="s">
        <v>481</v>
      </c>
      <c r="C85" s="7" t="s">
        <v>481</v>
      </c>
      <c r="D85" s="7" t="s">
        <v>482</v>
      </c>
      <c r="E85" s="7" t="s">
        <v>160</v>
      </c>
      <c r="F85" s="7" t="s">
        <v>248</v>
      </c>
      <c r="G85" s="7" t="s">
        <v>322</v>
      </c>
      <c r="H85" s="7" t="s">
        <v>322</v>
      </c>
      <c r="I85" s="7">
        <v>320</v>
      </c>
      <c r="J85" s="7">
        <v>0.99839999999999995</v>
      </c>
      <c r="K85" s="7">
        <v>327.8</v>
      </c>
      <c r="L85" s="7">
        <v>6</v>
      </c>
      <c r="M85" s="7">
        <v>6</v>
      </c>
      <c r="N85" s="7">
        <v>8</v>
      </c>
      <c r="O85" s="7">
        <v>4</v>
      </c>
      <c r="P85" s="7">
        <v>162</v>
      </c>
      <c r="Q85" s="7">
        <v>11.02</v>
      </c>
      <c r="R85" s="7">
        <v>2.56</v>
      </c>
      <c r="S85" s="67">
        <v>0.03</v>
      </c>
      <c r="T85" s="67">
        <v>5.04E-2</v>
      </c>
      <c r="U85" s="67">
        <v>1.66E-2</v>
      </c>
      <c r="V85" s="7">
        <v>61.19</v>
      </c>
      <c r="W85" s="7">
        <v>40.35</v>
      </c>
      <c r="X85" s="67">
        <v>0.15210000000000001</v>
      </c>
      <c r="Y85" s="67">
        <v>5.4999999999999997E-3</v>
      </c>
      <c r="Z85" s="7">
        <v>30</v>
      </c>
      <c r="AA85" s="7">
        <v>30</v>
      </c>
      <c r="AB85" s="7">
        <v>30</v>
      </c>
      <c r="AC85" s="7">
        <v>30.9</v>
      </c>
      <c r="AD85" s="7">
        <v>2686</v>
      </c>
      <c r="AE85" s="7"/>
      <c r="AF85" s="7"/>
      <c r="AG85" s="7"/>
      <c r="AH85" s="7"/>
      <c r="AI85" s="7"/>
      <c r="AJ85" s="7"/>
    </row>
    <row r="86" spans="2:36" ht="15.75" x14ac:dyDescent="0.3">
      <c r="B86" s="7" t="s">
        <v>483</v>
      </c>
      <c r="C86" s="7" t="s">
        <v>484</v>
      </c>
      <c r="D86" s="7" t="s">
        <v>458</v>
      </c>
      <c r="E86" s="7" t="s">
        <v>311</v>
      </c>
      <c r="F86" s="7" t="s">
        <v>248</v>
      </c>
      <c r="G86" s="7" t="s">
        <v>414</v>
      </c>
      <c r="H86" s="7" t="s">
        <v>414</v>
      </c>
      <c r="I86" s="7">
        <v>10</v>
      </c>
      <c r="J86" s="7">
        <v>1.0408999999999999</v>
      </c>
      <c r="K86" s="7">
        <v>10</v>
      </c>
      <c r="L86" s="7">
        <v>2</v>
      </c>
      <c r="M86" s="7">
        <v>2</v>
      </c>
      <c r="N86" s="7"/>
      <c r="O86" s="7"/>
      <c r="P86" s="7">
        <v>1</v>
      </c>
      <c r="Q86" s="7">
        <v>15.13</v>
      </c>
      <c r="R86" s="7">
        <v>2.96</v>
      </c>
      <c r="S86" s="67">
        <v>0.01</v>
      </c>
      <c r="T86" s="67">
        <v>9.5799999999999996E-2</v>
      </c>
      <c r="U86" s="67">
        <v>3.2000000000000002E-3</v>
      </c>
      <c r="V86" s="7">
        <v>150.19999999999999</v>
      </c>
      <c r="W86" s="7">
        <v>189.52</v>
      </c>
      <c r="X86" s="67">
        <v>0.33700000000000002</v>
      </c>
      <c r="Y86" s="67">
        <v>5.4999999999999997E-3</v>
      </c>
      <c r="Z86" s="7"/>
      <c r="AA86" s="7"/>
      <c r="AB86" s="7"/>
      <c r="AC86" s="7"/>
      <c r="AD86" s="7"/>
      <c r="AE86" s="7"/>
      <c r="AF86" s="7"/>
      <c r="AG86" s="7"/>
      <c r="AH86" s="7"/>
      <c r="AI86" s="7"/>
      <c r="AJ86" s="7"/>
    </row>
    <row r="87" spans="2:36" ht="15.75" x14ac:dyDescent="0.3">
      <c r="B87" s="7" t="s">
        <v>485</v>
      </c>
      <c r="C87" s="7" t="s">
        <v>485</v>
      </c>
      <c r="D87" s="7" t="s">
        <v>486</v>
      </c>
      <c r="E87" s="7" t="s">
        <v>311</v>
      </c>
      <c r="F87" s="7" t="s">
        <v>248</v>
      </c>
      <c r="G87" s="7" t="s">
        <v>312</v>
      </c>
      <c r="H87" s="7" t="s">
        <v>313</v>
      </c>
      <c r="I87" s="7">
        <v>9.8000000000000007</v>
      </c>
      <c r="J87" s="7">
        <v>1.0408999999999999</v>
      </c>
      <c r="K87" s="7">
        <v>0.8</v>
      </c>
      <c r="L87" s="7">
        <v>1</v>
      </c>
      <c r="M87" s="7"/>
      <c r="N87" s="7"/>
      <c r="O87" s="7"/>
      <c r="P87" s="7"/>
      <c r="Q87" s="7">
        <v>26.11</v>
      </c>
      <c r="R87" s="7"/>
      <c r="S87" s="7"/>
      <c r="T87" s="7"/>
      <c r="U87" s="7"/>
      <c r="V87" s="7"/>
      <c r="W87" s="7"/>
      <c r="X87" s="7"/>
      <c r="Y87" s="7"/>
      <c r="Z87" s="7"/>
      <c r="AA87" s="7"/>
      <c r="AB87" s="7"/>
      <c r="AC87" s="7"/>
      <c r="AD87" s="7"/>
      <c r="AE87" s="7"/>
      <c r="AF87" s="7"/>
      <c r="AG87" s="7"/>
      <c r="AH87" s="7"/>
      <c r="AI87" s="7"/>
      <c r="AJ87" s="7"/>
    </row>
    <row r="88" spans="2:36" ht="15.75" x14ac:dyDescent="0.3">
      <c r="B88" s="7" t="s">
        <v>487</v>
      </c>
      <c r="C88" s="7" t="s">
        <v>488</v>
      </c>
      <c r="D88" s="7" t="s">
        <v>458</v>
      </c>
      <c r="E88" s="7" t="s">
        <v>378</v>
      </c>
      <c r="F88" s="7" t="s">
        <v>248</v>
      </c>
      <c r="G88" s="7" t="s">
        <v>414</v>
      </c>
      <c r="H88" s="7" t="s">
        <v>414</v>
      </c>
      <c r="I88" s="7">
        <v>10</v>
      </c>
      <c r="J88" s="7">
        <v>1.0038</v>
      </c>
      <c r="K88" s="7">
        <v>10</v>
      </c>
      <c r="L88" s="7">
        <v>2</v>
      </c>
      <c r="M88" s="7">
        <v>2</v>
      </c>
      <c r="N88" s="7"/>
      <c r="O88" s="7"/>
      <c r="P88" s="7">
        <v>1</v>
      </c>
      <c r="Q88" s="7">
        <v>15.13</v>
      </c>
      <c r="R88" s="7">
        <v>2.96</v>
      </c>
      <c r="S88" s="67">
        <v>0.01</v>
      </c>
      <c r="T88" s="67">
        <v>9.5799999999999996E-2</v>
      </c>
      <c r="U88" s="67">
        <v>3.2000000000000002E-3</v>
      </c>
      <c r="V88" s="7">
        <v>150.19999999999999</v>
      </c>
      <c r="W88" s="7">
        <v>189.52</v>
      </c>
      <c r="X88" s="67">
        <v>0.33700000000000002</v>
      </c>
      <c r="Y88" s="67">
        <v>5.4999999999999997E-3</v>
      </c>
      <c r="Z88" s="7"/>
      <c r="AA88" s="7"/>
      <c r="AB88" s="7"/>
      <c r="AC88" s="7"/>
      <c r="AD88" s="7"/>
      <c r="AE88" s="7"/>
      <c r="AF88" s="7"/>
      <c r="AG88" s="7"/>
      <c r="AH88" s="7"/>
      <c r="AI88" s="7"/>
      <c r="AJ88" s="7"/>
    </row>
    <row r="89" spans="2:36" ht="15.75" x14ac:dyDescent="0.3">
      <c r="B89" s="7" t="s">
        <v>489</v>
      </c>
      <c r="C89" s="7" t="s">
        <v>489</v>
      </c>
      <c r="D89" s="7" t="s">
        <v>490</v>
      </c>
      <c r="E89" s="7" t="s">
        <v>491</v>
      </c>
      <c r="F89" s="7" t="s">
        <v>248</v>
      </c>
      <c r="G89" s="7" t="s">
        <v>338</v>
      </c>
      <c r="H89" s="7" t="s">
        <v>338</v>
      </c>
      <c r="I89" s="7">
        <v>3.64</v>
      </c>
      <c r="J89" s="7">
        <v>1.0081</v>
      </c>
      <c r="K89" s="7">
        <v>2.5</v>
      </c>
      <c r="L89" s="7">
        <v>0.3</v>
      </c>
      <c r="M89" s="7">
        <v>0.3</v>
      </c>
      <c r="N89" s="7"/>
      <c r="O89" s="7"/>
      <c r="P89" s="7"/>
      <c r="Q89" s="7">
        <v>131.55000000000001</v>
      </c>
      <c r="R89" s="7">
        <v>8.67</v>
      </c>
      <c r="S89" s="67">
        <v>0.08</v>
      </c>
      <c r="T89" s="67">
        <v>7.2099999999999997E-2</v>
      </c>
      <c r="U89" s="67">
        <v>1.12E-2</v>
      </c>
      <c r="V89" s="7">
        <v>44.08</v>
      </c>
      <c r="W89" s="7">
        <v>106.48</v>
      </c>
      <c r="X89" s="67">
        <v>9.9900000000000003E-2</v>
      </c>
      <c r="Y89" s="67">
        <v>5.4999999999999997E-3</v>
      </c>
      <c r="Z89" s="7"/>
      <c r="AA89" s="7"/>
      <c r="AB89" s="7"/>
      <c r="AC89" s="7"/>
      <c r="AD89" s="7"/>
      <c r="AE89" s="7"/>
      <c r="AF89" s="7"/>
      <c r="AG89" s="7"/>
      <c r="AH89" s="7"/>
      <c r="AI89" s="7"/>
      <c r="AJ89" s="7"/>
    </row>
    <row r="90" spans="2:36" ht="15.75" x14ac:dyDescent="0.3">
      <c r="B90" s="7" t="s">
        <v>492</v>
      </c>
      <c r="C90" s="7" t="s">
        <v>492</v>
      </c>
      <c r="D90" s="7" t="s">
        <v>493</v>
      </c>
      <c r="E90" s="7" t="s">
        <v>160</v>
      </c>
      <c r="F90" s="7" t="s">
        <v>248</v>
      </c>
      <c r="G90" s="7" t="s">
        <v>338</v>
      </c>
      <c r="H90" s="7" t="s">
        <v>338</v>
      </c>
      <c r="I90" s="7">
        <v>4</v>
      </c>
      <c r="J90" s="7">
        <v>1.0078</v>
      </c>
      <c r="K90" s="7">
        <v>1.2</v>
      </c>
      <c r="L90" s="7">
        <v>0.3</v>
      </c>
      <c r="M90" s="7">
        <v>0.3</v>
      </c>
      <c r="N90" s="7"/>
      <c r="O90" s="7"/>
      <c r="P90" s="7"/>
      <c r="Q90" s="7">
        <v>131.55000000000001</v>
      </c>
      <c r="R90" s="7">
        <v>8.67</v>
      </c>
      <c r="S90" s="67">
        <v>0.08</v>
      </c>
      <c r="T90" s="67">
        <v>7.2099999999999997E-2</v>
      </c>
      <c r="U90" s="67">
        <v>1.12E-2</v>
      </c>
      <c r="V90" s="7">
        <v>44.08</v>
      </c>
      <c r="W90" s="7">
        <v>106.48</v>
      </c>
      <c r="X90" s="67">
        <v>9.9900000000000003E-2</v>
      </c>
      <c r="Y90" s="67">
        <v>5.4999999999999997E-3</v>
      </c>
      <c r="Z90" s="7"/>
      <c r="AA90" s="7"/>
      <c r="AB90" s="7"/>
      <c r="AC90" s="7"/>
      <c r="AD90" s="7"/>
      <c r="AE90" s="7"/>
      <c r="AF90" s="7"/>
      <c r="AG90" s="7"/>
      <c r="AH90" s="7"/>
      <c r="AI90" s="7"/>
      <c r="AJ90" s="7"/>
    </row>
    <row r="91" spans="2:36" ht="15.75" x14ac:dyDescent="0.3">
      <c r="B91" s="7" t="s">
        <v>494</v>
      </c>
      <c r="C91" s="7" t="s">
        <v>494</v>
      </c>
      <c r="D91" s="7" t="s">
        <v>316</v>
      </c>
      <c r="E91" s="7" t="s">
        <v>166</v>
      </c>
      <c r="F91" s="7" t="s">
        <v>248</v>
      </c>
      <c r="G91" s="7" t="s">
        <v>317</v>
      </c>
      <c r="H91" s="7" t="s">
        <v>318</v>
      </c>
      <c r="I91" s="7">
        <v>2.4300000000000002</v>
      </c>
      <c r="J91" s="7">
        <v>1.0545</v>
      </c>
      <c r="K91" s="7">
        <v>0.8</v>
      </c>
      <c r="L91" s="7">
        <v>0.9</v>
      </c>
      <c r="M91" s="7"/>
      <c r="N91" s="7"/>
      <c r="O91" s="7"/>
      <c r="P91" s="7"/>
      <c r="Q91" s="7">
        <v>45.82</v>
      </c>
      <c r="R91" s="7"/>
      <c r="S91" s="7"/>
      <c r="T91" s="7"/>
      <c r="U91" s="7"/>
      <c r="V91" s="7"/>
      <c r="W91" s="7"/>
      <c r="X91" s="7"/>
      <c r="Y91" s="7"/>
      <c r="Z91" s="7"/>
      <c r="AA91" s="7"/>
      <c r="AB91" s="7"/>
      <c r="AC91" s="7"/>
      <c r="AD91" s="7"/>
      <c r="AE91" s="7"/>
      <c r="AF91" s="7"/>
      <c r="AG91" s="7"/>
      <c r="AH91" s="7"/>
      <c r="AI91" s="7"/>
      <c r="AJ91" s="7"/>
    </row>
    <row r="92" spans="2:36" ht="15.75" x14ac:dyDescent="0.3">
      <c r="B92" s="7" t="s">
        <v>495</v>
      </c>
      <c r="C92" s="7" t="s">
        <v>495</v>
      </c>
      <c r="D92" s="7" t="s">
        <v>493</v>
      </c>
      <c r="E92" s="7" t="s">
        <v>337</v>
      </c>
      <c r="F92" s="7" t="s">
        <v>248</v>
      </c>
      <c r="G92" s="7" t="s">
        <v>338</v>
      </c>
      <c r="H92" s="7" t="s">
        <v>338</v>
      </c>
      <c r="I92" s="7">
        <v>4.1580000000000004</v>
      </c>
      <c r="J92" s="7">
        <v>1.0109999999999999</v>
      </c>
      <c r="K92" s="7">
        <v>1.75</v>
      </c>
      <c r="L92" s="7">
        <v>0.3</v>
      </c>
      <c r="M92" s="7">
        <v>0.3</v>
      </c>
      <c r="N92" s="7"/>
      <c r="O92" s="7"/>
      <c r="P92" s="7"/>
      <c r="Q92" s="7">
        <v>131.55000000000001</v>
      </c>
      <c r="R92" s="7">
        <v>8.67</v>
      </c>
      <c r="S92" s="67">
        <v>0.08</v>
      </c>
      <c r="T92" s="67">
        <v>7.2099999999999997E-2</v>
      </c>
      <c r="U92" s="67">
        <v>1.12E-2</v>
      </c>
      <c r="V92" s="7">
        <v>44.08</v>
      </c>
      <c r="W92" s="7">
        <v>106.48</v>
      </c>
      <c r="X92" s="67">
        <v>9.9900000000000003E-2</v>
      </c>
      <c r="Y92" s="67">
        <v>5.4999999999999997E-3</v>
      </c>
      <c r="Z92" s="7"/>
      <c r="AA92" s="7"/>
      <c r="AB92" s="7"/>
      <c r="AC92" s="7"/>
      <c r="AD92" s="7"/>
      <c r="AE92" s="7"/>
      <c r="AF92" s="7"/>
      <c r="AG92" s="7"/>
      <c r="AH92" s="7"/>
      <c r="AI92" s="7"/>
      <c r="AJ92" s="7"/>
    </row>
    <row r="93" spans="2:36" ht="15.75" x14ac:dyDescent="0.3">
      <c r="B93" s="7" t="s">
        <v>496</v>
      </c>
      <c r="C93" s="7" t="s">
        <v>496</v>
      </c>
      <c r="D93" s="7" t="s">
        <v>490</v>
      </c>
      <c r="E93" s="7" t="s">
        <v>397</v>
      </c>
      <c r="F93" s="7" t="s">
        <v>248</v>
      </c>
      <c r="G93" s="7" t="s">
        <v>338</v>
      </c>
      <c r="H93" s="7" t="s">
        <v>338</v>
      </c>
      <c r="I93" s="7">
        <v>4.8</v>
      </c>
      <c r="J93" s="7">
        <v>1.0085</v>
      </c>
      <c r="K93" s="7">
        <v>3.8</v>
      </c>
      <c r="L93" s="7">
        <v>0.3</v>
      </c>
      <c r="M93" s="7">
        <v>0.3</v>
      </c>
      <c r="N93" s="7"/>
      <c r="O93" s="7"/>
      <c r="P93" s="7"/>
      <c r="Q93" s="7">
        <v>131.55000000000001</v>
      </c>
      <c r="R93" s="7">
        <v>8.67</v>
      </c>
      <c r="S93" s="67">
        <v>0.08</v>
      </c>
      <c r="T93" s="67">
        <v>7.2099999999999997E-2</v>
      </c>
      <c r="U93" s="67">
        <v>1.12E-2</v>
      </c>
      <c r="V93" s="7">
        <v>44.08</v>
      </c>
      <c r="W93" s="7">
        <v>106.48</v>
      </c>
      <c r="X93" s="67">
        <v>9.9900000000000003E-2</v>
      </c>
      <c r="Y93" s="67">
        <v>5.4999999999999997E-3</v>
      </c>
      <c r="Z93" s="7"/>
      <c r="AA93" s="7"/>
      <c r="AB93" s="7"/>
      <c r="AC93" s="7"/>
      <c r="AD93" s="7"/>
      <c r="AE93" s="7"/>
      <c r="AF93" s="7"/>
      <c r="AG93" s="7"/>
      <c r="AH93" s="7"/>
      <c r="AI93" s="7"/>
      <c r="AJ93" s="7"/>
    </row>
    <row r="94" spans="2:36" ht="15.75" x14ac:dyDescent="0.3">
      <c r="B94" s="7" t="s">
        <v>497</v>
      </c>
      <c r="C94" s="7" t="s">
        <v>498</v>
      </c>
      <c r="D94" s="7"/>
      <c r="E94" s="7"/>
      <c r="F94" s="7" t="s">
        <v>248</v>
      </c>
      <c r="G94" s="7" t="s">
        <v>327</v>
      </c>
      <c r="H94" s="7" t="s">
        <v>328</v>
      </c>
      <c r="I94" s="7">
        <v>1.5</v>
      </c>
      <c r="J94" s="7">
        <v>1.05</v>
      </c>
      <c r="K94" s="7">
        <v>1.5</v>
      </c>
      <c r="L94" s="7"/>
      <c r="M94" s="7"/>
      <c r="N94" s="7"/>
      <c r="O94" s="7"/>
      <c r="P94" s="7"/>
      <c r="Q94" s="7">
        <v>17.13</v>
      </c>
      <c r="R94" s="7"/>
      <c r="S94" s="7"/>
      <c r="T94" s="7"/>
      <c r="U94" s="7"/>
      <c r="V94" s="7"/>
      <c r="W94" s="7"/>
      <c r="X94" s="7"/>
      <c r="Y94" s="7"/>
      <c r="Z94" s="7"/>
      <c r="AA94" s="7"/>
      <c r="AB94" s="7"/>
      <c r="AC94" s="7"/>
      <c r="AD94" s="7"/>
      <c r="AE94" s="7"/>
      <c r="AF94" s="7"/>
      <c r="AG94" s="7"/>
      <c r="AH94" s="7"/>
      <c r="AI94" s="7"/>
      <c r="AJ94" s="7"/>
    </row>
    <row r="95" spans="2:36" ht="15.75" x14ac:dyDescent="0.3">
      <c r="B95" s="7" t="s">
        <v>499</v>
      </c>
      <c r="C95" s="7" t="s">
        <v>499</v>
      </c>
      <c r="D95" s="7" t="s">
        <v>500</v>
      </c>
      <c r="E95" s="7" t="s">
        <v>169</v>
      </c>
      <c r="F95" s="7" t="s">
        <v>248</v>
      </c>
      <c r="G95" s="7" t="s">
        <v>317</v>
      </c>
      <c r="H95" s="7" t="s">
        <v>318</v>
      </c>
      <c r="I95" s="7">
        <v>180</v>
      </c>
      <c r="J95" s="7">
        <v>0.97750000000000004</v>
      </c>
      <c r="K95" s="7">
        <v>28.96</v>
      </c>
      <c r="L95" s="7">
        <v>27</v>
      </c>
      <c r="M95" s="7"/>
      <c r="N95" s="7"/>
      <c r="O95" s="7"/>
      <c r="P95" s="7"/>
      <c r="Q95" s="7">
        <v>45.82</v>
      </c>
      <c r="R95" s="7"/>
      <c r="S95" s="7"/>
      <c r="T95" s="7"/>
      <c r="U95" s="7"/>
      <c r="V95" s="7"/>
      <c r="W95" s="7"/>
      <c r="X95" s="7"/>
      <c r="Y95" s="7"/>
      <c r="Z95" s="7"/>
      <c r="AA95" s="7"/>
      <c r="AB95" s="7"/>
      <c r="AC95" s="7"/>
      <c r="AD95" s="7"/>
      <c r="AE95" s="7"/>
      <c r="AF95" s="7"/>
      <c r="AG95" s="7"/>
      <c r="AH95" s="7"/>
      <c r="AI95" s="7"/>
      <c r="AJ95" s="7"/>
    </row>
    <row r="96" spans="2:36" ht="15.75" x14ac:dyDescent="0.3">
      <c r="B96" s="7" t="s">
        <v>501</v>
      </c>
      <c r="C96" s="7" t="s">
        <v>502</v>
      </c>
      <c r="D96" s="7" t="s">
        <v>316</v>
      </c>
      <c r="E96" s="7" t="s">
        <v>169</v>
      </c>
      <c r="F96" s="7" t="s">
        <v>248</v>
      </c>
      <c r="G96" s="7" t="s">
        <v>317</v>
      </c>
      <c r="H96" s="7" t="s">
        <v>318</v>
      </c>
      <c r="I96" s="7">
        <v>44.55</v>
      </c>
      <c r="J96" s="7">
        <v>0.90210000000000001</v>
      </c>
      <c r="K96" s="7">
        <v>7.1390000000000002</v>
      </c>
      <c r="L96" s="7">
        <v>89</v>
      </c>
      <c r="M96" s="7"/>
      <c r="N96" s="7"/>
      <c r="O96" s="7"/>
      <c r="P96" s="7"/>
      <c r="Q96" s="7">
        <v>45.82</v>
      </c>
      <c r="R96" s="7"/>
      <c r="S96" s="7"/>
      <c r="T96" s="7"/>
      <c r="U96" s="7"/>
      <c r="V96" s="7"/>
      <c r="W96" s="7"/>
      <c r="X96" s="7"/>
      <c r="Y96" s="7"/>
      <c r="Z96" s="7"/>
      <c r="AA96" s="7"/>
      <c r="AB96" s="7"/>
      <c r="AC96" s="7"/>
      <c r="AD96" s="7"/>
      <c r="AE96" s="7"/>
      <c r="AF96" s="7"/>
      <c r="AG96" s="7"/>
      <c r="AH96" s="7"/>
      <c r="AI96" s="7"/>
      <c r="AJ96" s="7"/>
    </row>
    <row r="97" spans="2:36" ht="15.75" x14ac:dyDescent="0.3">
      <c r="B97" s="7" t="s">
        <v>501</v>
      </c>
      <c r="C97" s="7" t="s">
        <v>503</v>
      </c>
      <c r="D97" s="7" t="s">
        <v>316</v>
      </c>
      <c r="E97" s="7" t="s">
        <v>169</v>
      </c>
      <c r="F97" s="7" t="s">
        <v>248</v>
      </c>
      <c r="G97" s="7" t="s">
        <v>317</v>
      </c>
      <c r="H97" s="7" t="s">
        <v>318</v>
      </c>
      <c r="I97" s="7">
        <v>44.55</v>
      </c>
      <c r="J97" s="7">
        <v>0.90210000000000001</v>
      </c>
      <c r="K97" s="7">
        <v>7.1390000000000002</v>
      </c>
      <c r="L97" s="7">
        <v>89</v>
      </c>
      <c r="M97" s="7"/>
      <c r="N97" s="7"/>
      <c r="O97" s="7"/>
      <c r="P97" s="7"/>
      <c r="Q97" s="7">
        <v>45.82</v>
      </c>
      <c r="R97" s="7"/>
      <c r="S97" s="7"/>
      <c r="T97" s="7"/>
      <c r="U97" s="7"/>
      <c r="V97" s="7"/>
      <c r="W97" s="7"/>
      <c r="X97" s="7"/>
      <c r="Y97" s="7"/>
      <c r="Z97" s="7"/>
      <c r="AA97" s="7"/>
      <c r="AB97" s="7"/>
      <c r="AC97" s="7"/>
      <c r="AD97" s="7"/>
      <c r="AE97" s="7"/>
      <c r="AF97" s="7"/>
      <c r="AG97" s="7"/>
      <c r="AH97" s="7"/>
      <c r="AI97" s="7"/>
      <c r="AJ97" s="7"/>
    </row>
    <row r="98" spans="2:36" ht="15.75" x14ac:dyDescent="0.3">
      <c r="B98" s="7" t="s">
        <v>504</v>
      </c>
      <c r="C98" s="7" t="s">
        <v>505</v>
      </c>
      <c r="D98" s="7" t="s">
        <v>500</v>
      </c>
      <c r="E98" s="7" t="s">
        <v>169</v>
      </c>
      <c r="F98" s="7" t="s">
        <v>248</v>
      </c>
      <c r="G98" s="7" t="s">
        <v>317</v>
      </c>
      <c r="H98" s="7" t="s">
        <v>318</v>
      </c>
      <c r="I98" s="7">
        <v>105.84</v>
      </c>
      <c r="J98" s="7">
        <v>0.9839</v>
      </c>
      <c r="K98" s="7">
        <v>17.27</v>
      </c>
      <c r="L98" s="7">
        <v>32</v>
      </c>
      <c r="M98" s="7"/>
      <c r="N98" s="7"/>
      <c r="O98" s="7"/>
      <c r="P98" s="7"/>
      <c r="Q98" s="7">
        <v>45.82</v>
      </c>
      <c r="R98" s="7"/>
      <c r="S98" s="7"/>
      <c r="T98" s="7"/>
      <c r="U98" s="7"/>
      <c r="V98" s="7"/>
      <c r="W98" s="7"/>
      <c r="X98" s="7"/>
      <c r="Y98" s="7"/>
      <c r="Z98" s="7"/>
      <c r="AA98" s="7"/>
      <c r="AB98" s="7"/>
      <c r="AC98" s="7"/>
      <c r="AD98" s="7"/>
      <c r="AE98" s="7"/>
      <c r="AF98" s="7"/>
      <c r="AG98" s="7"/>
      <c r="AH98" s="7"/>
      <c r="AI98" s="7"/>
      <c r="AJ98" s="7"/>
    </row>
    <row r="99" spans="2:36" ht="15.75" x14ac:dyDescent="0.3">
      <c r="B99" s="7" t="s">
        <v>504</v>
      </c>
      <c r="C99" s="7" t="s">
        <v>506</v>
      </c>
      <c r="D99" s="7" t="s">
        <v>500</v>
      </c>
      <c r="E99" s="7" t="s">
        <v>169</v>
      </c>
      <c r="F99" s="7" t="s">
        <v>248</v>
      </c>
      <c r="G99" s="7" t="s">
        <v>317</v>
      </c>
      <c r="H99" s="7" t="s">
        <v>318</v>
      </c>
      <c r="I99" s="7">
        <v>105.84</v>
      </c>
      <c r="J99" s="7">
        <v>0.9839</v>
      </c>
      <c r="K99" s="7">
        <v>17.27</v>
      </c>
      <c r="L99" s="7">
        <v>32</v>
      </c>
      <c r="M99" s="7"/>
      <c r="N99" s="7"/>
      <c r="O99" s="7"/>
      <c r="P99" s="7"/>
      <c r="Q99" s="7">
        <v>45.82</v>
      </c>
      <c r="R99" s="7"/>
      <c r="S99" s="7"/>
      <c r="T99" s="7"/>
      <c r="U99" s="7"/>
      <c r="V99" s="7"/>
      <c r="W99" s="7"/>
      <c r="X99" s="7"/>
      <c r="Y99" s="7"/>
      <c r="Z99" s="7"/>
      <c r="AA99" s="7"/>
      <c r="AB99" s="7"/>
      <c r="AC99" s="7"/>
      <c r="AD99" s="7"/>
      <c r="AE99" s="7"/>
      <c r="AF99" s="7"/>
      <c r="AG99" s="7"/>
      <c r="AH99" s="7"/>
      <c r="AI99" s="7"/>
      <c r="AJ99" s="7"/>
    </row>
    <row r="100" spans="2:36" ht="15.75" x14ac:dyDescent="0.3">
      <c r="B100" s="73" t="s">
        <v>507</v>
      </c>
      <c r="C100" s="7" t="s">
        <v>508</v>
      </c>
      <c r="D100" s="7" t="s">
        <v>326</v>
      </c>
      <c r="E100" s="7" t="s">
        <v>169</v>
      </c>
      <c r="F100" s="7" t="s">
        <v>248</v>
      </c>
      <c r="G100" s="7" t="s">
        <v>317</v>
      </c>
      <c r="H100" s="7" t="s">
        <v>318</v>
      </c>
      <c r="I100" s="7">
        <v>9.2520000000000007</v>
      </c>
      <c r="J100" s="7">
        <v>0.99860000000000004</v>
      </c>
      <c r="K100" s="7"/>
      <c r="L100" s="7">
        <v>9.5</v>
      </c>
      <c r="M100" s="7"/>
      <c r="N100" s="7"/>
      <c r="O100" s="7"/>
      <c r="P100" s="7"/>
      <c r="Q100" s="7">
        <v>45.82</v>
      </c>
      <c r="R100" s="7"/>
      <c r="S100" s="7"/>
      <c r="T100" s="7"/>
      <c r="U100" s="7"/>
      <c r="V100" s="7"/>
      <c r="W100" s="7"/>
      <c r="X100" s="7"/>
      <c r="Y100" s="7"/>
      <c r="Z100" s="7"/>
      <c r="AA100" s="7"/>
      <c r="AB100" s="7"/>
      <c r="AC100" s="7"/>
      <c r="AD100" s="7"/>
      <c r="AE100" s="7"/>
      <c r="AF100" s="7"/>
      <c r="AG100" s="7"/>
      <c r="AH100" s="7"/>
      <c r="AI100" s="7"/>
      <c r="AJ100" s="7"/>
    </row>
    <row r="101" spans="2:36" ht="15.75" x14ac:dyDescent="0.3">
      <c r="B101" s="125" t="s">
        <v>509</v>
      </c>
      <c r="C101" s="7" t="s">
        <v>510</v>
      </c>
      <c r="D101" s="7" t="s">
        <v>387</v>
      </c>
      <c r="E101" s="7"/>
      <c r="F101" s="7" t="s">
        <v>248</v>
      </c>
      <c r="G101" s="7" t="s">
        <v>511</v>
      </c>
      <c r="H101" s="7" t="s">
        <v>511</v>
      </c>
      <c r="I101" s="7"/>
      <c r="J101" s="7"/>
      <c r="K101" s="125">
        <v>45.01</v>
      </c>
      <c r="L101" s="7"/>
      <c r="M101" s="123"/>
      <c r="N101" s="7"/>
      <c r="O101" s="7"/>
      <c r="P101" s="7"/>
      <c r="Q101" s="7"/>
      <c r="R101" s="7"/>
      <c r="S101" s="7"/>
      <c r="T101" s="7"/>
      <c r="U101" s="7"/>
      <c r="V101" s="7"/>
      <c r="W101" s="7"/>
      <c r="X101" s="7"/>
      <c r="Y101" s="7"/>
      <c r="Z101" s="7"/>
      <c r="AA101" s="7"/>
      <c r="AB101" s="7"/>
      <c r="AC101" s="7"/>
      <c r="AD101" s="7"/>
      <c r="AE101" s="7"/>
      <c r="AF101" s="7"/>
      <c r="AG101" s="7"/>
      <c r="AH101" s="7"/>
      <c r="AI101" s="7"/>
      <c r="AJ101" s="7"/>
    </row>
    <row r="102" spans="2:36" ht="15.75" x14ac:dyDescent="0.3">
      <c r="B102" s="126" t="s">
        <v>512</v>
      </c>
      <c r="C102" s="7"/>
      <c r="D102" s="7" t="s">
        <v>253</v>
      </c>
      <c r="E102" s="7"/>
      <c r="F102" s="7" t="s">
        <v>248</v>
      </c>
      <c r="G102" s="7" t="s">
        <v>511</v>
      </c>
      <c r="H102" s="7" t="s">
        <v>511</v>
      </c>
      <c r="I102" s="7"/>
      <c r="J102" s="7"/>
      <c r="K102" s="126">
        <v>10</v>
      </c>
      <c r="L102" s="7"/>
      <c r="M102" s="123"/>
      <c r="N102" s="7"/>
      <c r="O102" s="7"/>
      <c r="P102" s="7"/>
      <c r="Q102" s="7"/>
      <c r="R102" s="7"/>
      <c r="S102" s="7"/>
      <c r="T102" s="7"/>
      <c r="U102" s="7"/>
      <c r="V102" s="7"/>
      <c r="W102" s="7"/>
      <c r="X102" s="7"/>
      <c r="Y102" s="7"/>
      <c r="Z102" s="7"/>
      <c r="AA102" s="7"/>
      <c r="AB102" s="7"/>
      <c r="AC102" s="7"/>
      <c r="AD102" s="7"/>
      <c r="AE102" s="7"/>
      <c r="AF102" s="7"/>
      <c r="AG102" s="7"/>
      <c r="AH102" s="7"/>
      <c r="AI102" s="7"/>
      <c r="AJ102" s="7"/>
    </row>
    <row r="103" spans="2:36" ht="15.75" x14ac:dyDescent="0.3">
      <c r="B103" s="126" t="s">
        <v>513</v>
      </c>
      <c r="C103" s="7"/>
      <c r="D103" s="7" t="s">
        <v>514</v>
      </c>
      <c r="E103" s="7"/>
      <c r="F103" s="7" t="s">
        <v>248</v>
      </c>
      <c r="G103" s="7" t="s">
        <v>511</v>
      </c>
      <c r="H103" s="7" t="s">
        <v>511</v>
      </c>
      <c r="I103" s="7"/>
      <c r="J103" s="7"/>
      <c r="K103" s="126">
        <v>23</v>
      </c>
      <c r="L103" s="7"/>
      <c r="M103" s="123"/>
      <c r="N103" s="7"/>
      <c r="O103" s="7"/>
      <c r="P103" s="7"/>
      <c r="Q103" s="7"/>
      <c r="R103" s="7"/>
      <c r="S103" s="7"/>
      <c r="T103" s="7"/>
      <c r="U103" s="7"/>
      <c r="V103" s="7"/>
      <c r="W103" s="7"/>
      <c r="X103" s="7"/>
      <c r="Y103" s="7"/>
      <c r="Z103" s="7"/>
      <c r="AA103" s="7"/>
      <c r="AB103" s="7"/>
      <c r="AC103" s="7"/>
      <c r="AD103" s="7"/>
      <c r="AE103" s="7"/>
      <c r="AF103" s="7"/>
      <c r="AG103" s="7"/>
      <c r="AH103" s="7"/>
      <c r="AI103" s="7"/>
      <c r="AJ103" s="7"/>
    </row>
    <row r="104" spans="2:36" ht="15.75" x14ac:dyDescent="0.3">
      <c r="B104" s="126" t="s">
        <v>515</v>
      </c>
      <c r="C104" s="7"/>
      <c r="D104" s="7" t="s">
        <v>326</v>
      </c>
      <c r="E104" s="7"/>
      <c r="F104" s="7" t="s">
        <v>248</v>
      </c>
      <c r="G104" s="7" t="s">
        <v>511</v>
      </c>
      <c r="H104" s="7" t="s">
        <v>511</v>
      </c>
      <c r="I104" s="7"/>
      <c r="J104" s="7"/>
      <c r="K104" s="126">
        <v>42</v>
      </c>
      <c r="L104" s="7"/>
      <c r="M104" s="123"/>
      <c r="N104" s="7"/>
      <c r="O104" s="7"/>
      <c r="P104" s="7"/>
      <c r="Q104" s="7"/>
      <c r="R104" s="7"/>
      <c r="S104" s="7"/>
      <c r="T104" s="7"/>
      <c r="U104" s="7"/>
      <c r="V104" s="7"/>
      <c r="W104" s="7"/>
      <c r="X104" s="7"/>
      <c r="Y104" s="7"/>
      <c r="Z104" s="7"/>
      <c r="AA104" s="7"/>
      <c r="AB104" s="7"/>
      <c r="AC104" s="7"/>
      <c r="AD104" s="7"/>
      <c r="AE104" s="7"/>
      <c r="AF104" s="7"/>
      <c r="AG104" s="7"/>
      <c r="AH104" s="7"/>
      <c r="AI104" s="7"/>
      <c r="AJ104" s="7"/>
    </row>
    <row r="105" spans="2:36" ht="15.75" x14ac:dyDescent="0.3">
      <c r="B105" s="75" t="s">
        <v>516</v>
      </c>
      <c r="C105" s="7" t="s">
        <v>517</v>
      </c>
      <c r="D105" s="7" t="s">
        <v>316</v>
      </c>
      <c r="E105" s="7" t="s">
        <v>172</v>
      </c>
      <c r="F105" s="7" t="s">
        <v>518</v>
      </c>
      <c r="G105" s="7" t="s">
        <v>327</v>
      </c>
      <c r="H105" s="7" t="s">
        <v>328</v>
      </c>
      <c r="I105" s="7">
        <v>100</v>
      </c>
      <c r="J105" s="7"/>
      <c r="K105" s="75">
        <v>48.536000000000001</v>
      </c>
      <c r="L105" s="76" t="s">
        <v>478</v>
      </c>
      <c r="M105" s="81" t="s">
        <v>478</v>
      </c>
      <c r="N105" s="7"/>
      <c r="O105" s="7"/>
      <c r="P105" s="7"/>
      <c r="Q105" s="76">
        <v>22.4</v>
      </c>
      <c r="R105" s="7"/>
      <c r="S105" s="67">
        <v>1.2E-2</v>
      </c>
      <c r="T105" s="82">
        <v>1.4999999999999999E-4</v>
      </c>
      <c r="U105" s="7"/>
      <c r="V105" s="76">
        <v>48</v>
      </c>
      <c r="W105" s="7"/>
      <c r="X105" s="7"/>
      <c r="Y105" s="7"/>
      <c r="Z105" s="7"/>
      <c r="AA105" s="7"/>
      <c r="AB105" s="7">
        <v>100</v>
      </c>
      <c r="AC105" s="7">
        <v>50</v>
      </c>
      <c r="AD105" s="7"/>
      <c r="AE105" s="7"/>
      <c r="AF105" s="7"/>
      <c r="AG105" s="7"/>
      <c r="AH105" s="7"/>
      <c r="AI105" s="7"/>
      <c r="AJ105" s="7"/>
    </row>
    <row r="106" spans="2:36" ht="15.75" x14ac:dyDescent="0.3">
      <c r="B106" s="75" t="s">
        <v>519</v>
      </c>
      <c r="C106" s="7" t="s">
        <v>520</v>
      </c>
      <c r="D106" s="7" t="s">
        <v>521</v>
      </c>
      <c r="E106" s="7" t="s">
        <v>169</v>
      </c>
      <c r="F106" s="7" t="s">
        <v>518</v>
      </c>
      <c r="G106" s="7" t="s">
        <v>322</v>
      </c>
      <c r="H106" s="7" t="s">
        <v>322</v>
      </c>
      <c r="I106" s="7">
        <v>99.99</v>
      </c>
      <c r="J106" s="7"/>
      <c r="K106" s="75">
        <v>85</v>
      </c>
      <c r="L106" s="76"/>
      <c r="M106" s="81"/>
      <c r="N106" s="7"/>
      <c r="O106" s="7"/>
      <c r="P106" s="7"/>
      <c r="Q106" s="76"/>
      <c r="R106" s="7"/>
      <c r="S106" s="67"/>
      <c r="T106" s="82"/>
      <c r="U106" s="7"/>
      <c r="V106" s="76"/>
      <c r="W106" s="7"/>
      <c r="X106" s="7"/>
      <c r="Y106" s="7"/>
      <c r="Z106" s="7"/>
      <c r="AA106" s="7"/>
      <c r="AB106" s="7"/>
      <c r="AC106" s="7"/>
      <c r="AD106" s="7"/>
      <c r="AE106" s="7"/>
      <c r="AF106" s="7"/>
      <c r="AG106" s="7"/>
      <c r="AH106" s="123"/>
      <c r="AI106" s="123"/>
      <c r="AJ106" s="123"/>
    </row>
    <row r="107" spans="2:36" ht="15.75" x14ac:dyDescent="0.3">
      <c r="B107" s="75" t="s">
        <v>522</v>
      </c>
      <c r="C107" s="75"/>
      <c r="D107" s="7" t="s">
        <v>523</v>
      </c>
      <c r="E107" s="7"/>
      <c r="F107" s="7" t="s">
        <v>518</v>
      </c>
      <c r="G107" s="7" t="s">
        <v>327</v>
      </c>
      <c r="H107" s="7" t="s">
        <v>328</v>
      </c>
      <c r="I107" s="7">
        <v>9.9990000000000006</v>
      </c>
      <c r="J107" s="7"/>
      <c r="K107" s="75">
        <v>9.9990000000000006</v>
      </c>
      <c r="L107" s="76"/>
      <c r="M107" s="81"/>
      <c r="N107" s="7"/>
      <c r="O107" s="7"/>
      <c r="P107" s="7"/>
      <c r="Q107" s="76"/>
      <c r="R107" s="7"/>
      <c r="S107" s="67"/>
      <c r="T107" s="82"/>
      <c r="U107" s="7"/>
      <c r="V107" s="76"/>
      <c r="W107" s="7"/>
      <c r="X107" s="7"/>
      <c r="Y107" s="7"/>
      <c r="Z107" s="7"/>
      <c r="AA107" s="7"/>
      <c r="AB107" s="7"/>
      <c r="AC107" s="7"/>
      <c r="AD107" s="7"/>
      <c r="AE107" s="7"/>
      <c r="AF107" s="7"/>
      <c r="AG107" s="7"/>
      <c r="AH107" s="123"/>
      <c r="AI107" s="123"/>
      <c r="AJ107" s="123"/>
    </row>
    <row r="108" spans="2:36" ht="15.75" x14ac:dyDescent="0.3">
      <c r="B108" s="75" t="s">
        <v>524</v>
      </c>
      <c r="C108" s="7" t="s">
        <v>525</v>
      </c>
      <c r="D108" s="7" t="s">
        <v>526</v>
      </c>
      <c r="E108" s="7" t="s">
        <v>158</v>
      </c>
      <c r="F108" s="7" t="s">
        <v>518</v>
      </c>
      <c r="G108" s="7" t="s">
        <v>317</v>
      </c>
      <c r="H108" s="7" t="s">
        <v>318</v>
      </c>
      <c r="I108" s="7">
        <v>103</v>
      </c>
      <c r="J108" s="7"/>
      <c r="K108" s="75"/>
      <c r="L108" s="7"/>
      <c r="M108" s="7"/>
      <c r="N108" s="7"/>
      <c r="O108" s="7"/>
      <c r="P108" s="7"/>
      <c r="Q108" s="7">
        <v>29.6</v>
      </c>
      <c r="R108" s="76">
        <v>0</v>
      </c>
      <c r="S108" s="67">
        <v>0.03</v>
      </c>
      <c r="T108" s="7"/>
      <c r="U108" s="7"/>
      <c r="V108" s="7">
        <v>0</v>
      </c>
      <c r="W108" s="7"/>
      <c r="X108" s="7"/>
      <c r="Y108" s="7"/>
      <c r="Z108" s="7"/>
      <c r="AA108" s="7"/>
      <c r="AB108" s="7"/>
      <c r="AC108" s="7"/>
      <c r="AD108" s="7"/>
      <c r="AE108" s="7"/>
      <c r="AF108" s="7"/>
      <c r="AG108" s="7"/>
      <c r="AH108" s="7"/>
      <c r="AI108" s="7"/>
      <c r="AJ108" s="7"/>
    </row>
    <row r="109" spans="2:36" ht="15.75" x14ac:dyDescent="0.3">
      <c r="B109" s="75" t="s">
        <v>527</v>
      </c>
      <c r="C109" s="7" t="s">
        <v>528</v>
      </c>
      <c r="D109" s="7" t="s">
        <v>529</v>
      </c>
      <c r="E109" s="7" t="s">
        <v>162</v>
      </c>
      <c r="F109" s="7" t="s">
        <v>518</v>
      </c>
      <c r="G109" s="7" t="s">
        <v>327</v>
      </c>
      <c r="H109" s="7" t="s">
        <v>328</v>
      </c>
      <c r="I109" s="7">
        <v>100</v>
      </c>
      <c r="J109" s="7"/>
      <c r="K109" s="75">
        <v>94.5</v>
      </c>
      <c r="L109" s="76" t="s">
        <v>478</v>
      </c>
      <c r="M109" s="81" t="s">
        <v>478</v>
      </c>
      <c r="N109" s="7"/>
      <c r="O109" s="7"/>
      <c r="P109" s="7"/>
      <c r="Q109" s="76">
        <v>22.4</v>
      </c>
      <c r="R109" s="7"/>
      <c r="S109" s="67">
        <v>1.2E-2</v>
      </c>
      <c r="T109" s="82">
        <v>1.4999999999999999E-4</v>
      </c>
      <c r="U109" s="7"/>
      <c r="V109" s="76">
        <v>48</v>
      </c>
      <c r="W109" s="7"/>
      <c r="X109" s="7"/>
      <c r="Y109" s="7"/>
      <c r="Z109" s="7"/>
      <c r="AA109" s="7"/>
      <c r="AB109" s="7"/>
      <c r="AC109" s="7"/>
      <c r="AD109" s="7"/>
      <c r="AE109" s="76">
        <v>92.5</v>
      </c>
      <c r="AF109" s="76">
        <v>92.5</v>
      </c>
      <c r="AG109" s="76">
        <v>98.8</v>
      </c>
      <c r="AH109" s="81">
        <v>0</v>
      </c>
      <c r="AI109" s="81">
        <v>85</v>
      </c>
      <c r="AJ109" s="81">
        <v>1.4</v>
      </c>
    </row>
    <row r="110" spans="2:36" ht="15.75" x14ac:dyDescent="0.3">
      <c r="B110" s="75" t="s">
        <v>530</v>
      </c>
      <c r="C110" s="7" t="s">
        <v>531</v>
      </c>
      <c r="D110" s="7" t="s">
        <v>532</v>
      </c>
      <c r="E110" s="7" t="s">
        <v>168</v>
      </c>
      <c r="F110" s="7" t="s">
        <v>518</v>
      </c>
      <c r="G110" s="7" t="s">
        <v>327</v>
      </c>
      <c r="H110" s="7" t="s">
        <v>328</v>
      </c>
      <c r="I110" s="7">
        <v>150</v>
      </c>
      <c r="J110" s="7"/>
      <c r="K110" s="75">
        <v>150</v>
      </c>
      <c r="L110" s="76" t="s">
        <v>478</v>
      </c>
      <c r="M110" s="81" t="s">
        <v>478</v>
      </c>
      <c r="N110" s="7"/>
      <c r="O110" s="7"/>
      <c r="P110" s="7"/>
      <c r="Q110" s="76">
        <v>22.4</v>
      </c>
      <c r="R110" s="7"/>
      <c r="S110" s="67">
        <v>1.2E-2</v>
      </c>
      <c r="T110" s="82">
        <v>1.4999999999999999E-4</v>
      </c>
      <c r="U110" s="7"/>
      <c r="V110" s="76">
        <v>48</v>
      </c>
      <c r="W110" s="7"/>
      <c r="X110" s="7"/>
      <c r="Y110" s="7"/>
      <c r="Z110" s="7"/>
      <c r="AA110" s="7"/>
      <c r="AB110" s="7"/>
      <c r="AC110" s="7"/>
      <c r="AD110" s="7"/>
      <c r="AE110" s="76">
        <v>92.5</v>
      </c>
      <c r="AF110" s="76">
        <v>92.5</v>
      </c>
      <c r="AG110" s="76">
        <v>98.8</v>
      </c>
      <c r="AH110" s="81">
        <v>0</v>
      </c>
      <c r="AI110" s="81">
        <v>85</v>
      </c>
      <c r="AJ110" s="81">
        <v>1.4</v>
      </c>
    </row>
    <row r="111" spans="2:36" ht="15.75" x14ac:dyDescent="0.3">
      <c r="B111" s="75" t="s">
        <v>533</v>
      </c>
      <c r="C111" s="7"/>
      <c r="D111" s="7"/>
      <c r="E111" s="7"/>
      <c r="F111" s="7" t="s">
        <v>518</v>
      </c>
      <c r="G111" s="7" t="s">
        <v>327</v>
      </c>
      <c r="H111" s="7" t="s">
        <v>328</v>
      </c>
      <c r="I111" s="7">
        <v>9.9</v>
      </c>
      <c r="J111" s="7"/>
      <c r="K111" s="75">
        <v>9.9</v>
      </c>
      <c r="L111" s="76"/>
      <c r="M111" s="81"/>
      <c r="N111" s="7"/>
      <c r="O111" s="7"/>
      <c r="P111" s="7"/>
      <c r="Q111" s="76"/>
      <c r="R111" s="7"/>
      <c r="S111" s="67"/>
      <c r="T111" s="82"/>
      <c r="U111" s="7"/>
      <c r="V111" s="76"/>
      <c r="W111" s="7"/>
      <c r="X111" s="7"/>
      <c r="Y111" s="7"/>
      <c r="Z111" s="7"/>
      <c r="AA111" s="7"/>
      <c r="AB111" s="7"/>
      <c r="AC111" s="7"/>
      <c r="AD111" s="7"/>
      <c r="AE111" s="76"/>
      <c r="AF111" s="76"/>
      <c r="AG111" s="76"/>
      <c r="AH111" s="81"/>
      <c r="AI111" s="81"/>
      <c r="AJ111" s="81"/>
    </row>
    <row r="112" spans="2:36" ht="15.75" x14ac:dyDescent="0.3">
      <c r="B112" s="75" t="s">
        <v>534</v>
      </c>
      <c r="C112" s="7"/>
      <c r="D112" s="7" t="s">
        <v>535</v>
      </c>
      <c r="E112" s="7"/>
      <c r="F112" s="7" t="s">
        <v>518</v>
      </c>
      <c r="G112" s="7" t="s">
        <v>322</v>
      </c>
      <c r="H112" s="7" t="s">
        <v>322</v>
      </c>
      <c r="I112" s="7">
        <v>4.99</v>
      </c>
      <c r="J112" s="7"/>
      <c r="K112" s="75"/>
      <c r="L112" s="76"/>
      <c r="M112" s="81"/>
      <c r="N112" s="7"/>
      <c r="O112" s="7"/>
      <c r="P112" s="7"/>
      <c r="Q112" s="76"/>
      <c r="R112" s="7"/>
      <c r="S112" s="67"/>
      <c r="T112" s="82"/>
      <c r="U112" s="7"/>
      <c r="V112" s="76"/>
      <c r="W112" s="7"/>
      <c r="X112" s="7"/>
      <c r="Y112" s="7"/>
      <c r="Z112" s="7"/>
      <c r="AA112" s="7"/>
      <c r="AB112" s="7"/>
      <c r="AC112" s="7"/>
      <c r="AD112" s="7"/>
      <c r="AE112" s="76"/>
      <c r="AF112" s="76"/>
      <c r="AG112" s="76"/>
      <c r="AH112" s="81"/>
      <c r="AI112" s="81"/>
      <c r="AJ112" s="81"/>
    </row>
    <row r="113" spans="2:36" ht="15.75" x14ac:dyDescent="0.3">
      <c r="B113" s="75" t="s">
        <v>536</v>
      </c>
      <c r="C113" s="7" t="s">
        <v>537</v>
      </c>
      <c r="D113" s="7" t="s">
        <v>538</v>
      </c>
      <c r="E113" s="7"/>
      <c r="F113" s="7" t="s">
        <v>518</v>
      </c>
      <c r="G113" s="7" t="s">
        <v>322</v>
      </c>
      <c r="H113" s="7" t="s">
        <v>322</v>
      </c>
      <c r="I113" s="7">
        <v>176</v>
      </c>
      <c r="J113" s="7"/>
      <c r="K113" s="75"/>
      <c r="L113" s="7"/>
      <c r="M113" s="7"/>
      <c r="N113" s="7"/>
      <c r="O113" s="7"/>
      <c r="P113" s="7"/>
      <c r="Q113" s="7">
        <v>18.399999999999999</v>
      </c>
      <c r="R113" s="7"/>
      <c r="S113" s="7"/>
      <c r="T113" s="7"/>
      <c r="U113" s="7"/>
      <c r="V113" s="7"/>
      <c r="W113" s="7"/>
      <c r="X113" s="7"/>
      <c r="Y113" s="7"/>
      <c r="Z113" s="7"/>
      <c r="AA113" s="7"/>
      <c r="AB113" s="7"/>
      <c r="AC113" s="7"/>
      <c r="AD113" s="7"/>
      <c r="AE113" s="7"/>
      <c r="AF113" s="7"/>
      <c r="AG113" s="7"/>
      <c r="AH113" s="7"/>
      <c r="AI113" s="7"/>
      <c r="AJ113" s="7"/>
    </row>
    <row r="114" spans="2:36" ht="15.75" x14ac:dyDescent="0.3">
      <c r="B114" s="75" t="s">
        <v>539</v>
      </c>
      <c r="C114" s="7"/>
      <c r="D114" s="7"/>
      <c r="E114" s="7"/>
      <c r="F114" s="7" t="s">
        <v>518</v>
      </c>
      <c r="G114" s="7" t="s">
        <v>327</v>
      </c>
      <c r="H114" s="7" t="s">
        <v>328</v>
      </c>
      <c r="I114" s="7">
        <v>100</v>
      </c>
      <c r="J114" s="7"/>
      <c r="K114" s="75">
        <v>43.62</v>
      </c>
      <c r="L114" s="76"/>
      <c r="M114" s="81"/>
      <c r="N114" s="7"/>
      <c r="O114" s="7"/>
      <c r="P114" s="7"/>
      <c r="Q114" s="76"/>
      <c r="R114" s="7"/>
      <c r="S114" s="67"/>
      <c r="T114" s="82"/>
      <c r="U114" s="7"/>
      <c r="V114" s="76"/>
      <c r="W114" s="7"/>
      <c r="X114" s="7"/>
      <c r="Y114" s="7"/>
      <c r="Z114" s="7"/>
      <c r="AA114" s="7"/>
      <c r="AB114" s="7"/>
      <c r="AC114" s="7"/>
      <c r="AD114" s="7"/>
      <c r="AE114" s="76"/>
      <c r="AF114" s="76"/>
      <c r="AG114" s="76"/>
      <c r="AH114" s="81"/>
      <c r="AI114" s="81"/>
      <c r="AJ114" s="81"/>
    </row>
    <row r="115" spans="2:36" ht="15.75" x14ac:dyDescent="0.3">
      <c r="B115" s="75" t="s">
        <v>540</v>
      </c>
      <c r="C115" s="7"/>
      <c r="D115" s="7" t="s">
        <v>458</v>
      </c>
      <c r="E115" s="7"/>
      <c r="F115" s="7" t="s">
        <v>518</v>
      </c>
      <c r="G115" s="7" t="s">
        <v>327</v>
      </c>
      <c r="H115" s="7" t="s">
        <v>328</v>
      </c>
      <c r="I115" s="7">
        <v>4.99</v>
      </c>
      <c r="J115" s="7"/>
      <c r="K115" s="75">
        <v>4.9989999999999997</v>
      </c>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row>
    <row r="116" spans="2:36" ht="15.75" x14ac:dyDescent="0.3">
      <c r="B116" s="75" t="s">
        <v>541</v>
      </c>
      <c r="C116" s="7"/>
      <c r="D116" s="7" t="s">
        <v>458</v>
      </c>
      <c r="E116" s="7" t="s">
        <v>159</v>
      </c>
      <c r="F116" s="7" t="s">
        <v>518</v>
      </c>
      <c r="G116" s="7" t="s">
        <v>443</v>
      </c>
      <c r="H116" s="7" t="s">
        <v>443</v>
      </c>
      <c r="I116" s="7">
        <v>9.9990000000000006</v>
      </c>
      <c r="J116" s="7"/>
      <c r="K116" s="75">
        <v>9.9990000000000006</v>
      </c>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row>
    <row r="117" spans="2:36" ht="15.75" x14ac:dyDescent="0.3">
      <c r="B117" s="75" t="s">
        <v>542</v>
      </c>
      <c r="C117" s="7"/>
      <c r="D117" s="7" t="s">
        <v>458</v>
      </c>
      <c r="E117" s="7" t="s">
        <v>159</v>
      </c>
      <c r="F117" s="7" t="s">
        <v>518</v>
      </c>
      <c r="G117" s="7" t="s">
        <v>443</v>
      </c>
      <c r="H117" s="7" t="s">
        <v>443</v>
      </c>
      <c r="I117" s="7">
        <v>9.9990000000000006</v>
      </c>
      <c r="J117" s="7"/>
      <c r="K117" s="75">
        <v>9.9990000000000006</v>
      </c>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row>
    <row r="118" spans="2:36" ht="15.75" x14ac:dyDescent="0.3">
      <c r="B118" s="75" t="s">
        <v>543</v>
      </c>
      <c r="C118" s="7"/>
      <c r="D118" s="7" t="s">
        <v>458</v>
      </c>
      <c r="E118" s="7" t="s">
        <v>159</v>
      </c>
      <c r="F118" s="7" t="s">
        <v>518</v>
      </c>
      <c r="G118" s="7" t="s">
        <v>327</v>
      </c>
      <c r="H118" s="7" t="s">
        <v>328</v>
      </c>
      <c r="I118" s="7">
        <v>9.9990000000000006</v>
      </c>
      <c r="J118" s="7"/>
      <c r="K118" s="75">
        <v>9.9990000000000006</v>
      </c>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row>
    <row r="119" spans="2:36" ht="15.75" x14ac:dyDescent="0.3">
      <c r="B119" s="75" t="s">
        <v>544</v>
      </c>
      <c r="C119" s="7" t="s">
        <v>545</v>
      </c>
      <c r="D119" s="7" t="s">
        <v>546</v>
      </c>
      <c r="E119" s="7" t="s">
        <v>154</v>
      </c>
      <c r="F119" s="7" t="s">
        <v>518</v>
      </c>
      <c r="G119" s="7" t="s">
        <v>317</v>
      </c>
      <c r="H119" s="7" t="s">
        <v>318</v>
      </c>
      <c r="I119" s="7">
        <v>108</v>
      </c>
      <c r="J119" s="7"/>
      <c r="K119" s="75">
        <v>18.169</v>
      </c>
      <c r="L119" s="7"/>
      <c r="M119" s="7"/>
      <c r="N119" s="7"/>
      <c r="O119" s="7"/>
      <c r="P119" s="7"/>
      <c r="Q119" s="76">
        <v>29.6</v>
      </c>
      <c r="R119" s="76">
        <v>0</v>
      </c>
      <c r="S119" s="67">
        <v>0.03</v>
      </c>
      <c r="T119" s="7"/>
      <c r="U119" s="7"/>
      <c r="V119" s="7">
        <v>0</v>
      </c>
      <c r="W119" s="7"/>
      <c r="X119" s="7"/>
      <c r="Y119" s="7"/>
      <c r="Z119" s="7"/>
      <c r="AA119" s="7"/>
      <c r="AB119" s="7"/>
      <c r="AC119" s="7"/>
      <c r="AD119" s="7"/>
      <c r="AE119" s="76"/>
      <c r="AF119" s="76"/>
      <c r="AG119" s="76"/>
      <c r="AH119" s="76"/>
      <c r="AI119" s="76"/>
      <c r="AJ119" s="76"/>
    </row>
    <row r="120" spans="2:36" ht="15.75" x14ac:dyDescent="0.3">
      <c r="B120" s="75" t="s">
        <v>547</v>
      </c>
      <c r="C120" s="7" t="s">
        <v>548</v>
      </c>
      <c r="D120" s="7" t="s">
        <v>549</v>
      </c>
      <c r="E120" s="7" t="s">
        <v>172</v>
      </c>
      <c r="F120" s="7" t="s">
        <v>518</v>
      </c>
      <c r="G120" s="7" t="s">
        <v>327</v>
      </c>
      <c r="H120" s="7" t="s">
        <v>328</v>
      </c>
      <c r="I120" s="7">
        <v>99</v>
      </c>
      <c r="J120" s="7"/>
      <c r="K120" s="75"/>
      <c r="L120" s="7"/>
      <c r="M120" s="7"/>
      <c r="N120" s="7"/>
      <c r="O120" s="7"/>
      <c r="P120" s="7"/>
      <c r="Q120" s="7">
        <v>12.7</v>
      </c>
      <c r="R120" s="7"/>
      <c r="S120" s="7"/>
      <c r="T120" s="7"/>
      <c r="U120" s="7"/>
      <c r="V120" s="7"/>
      <c r="W120" s="7"/>
      <c r="X120" s="7"/>
      <c r="Y120" s="7"/>
      <c r="Z120" s="7"/>
      <c r="AA120" s="7"/>
      <c r="AB120" s="7"/>
      <c r="AC120" s="7"/>
      <c r="AD120" s="7"/>
      <c r="AE120" s="76"/>
      <c r="AF120" s="76"/>
      <c r="AG120" s="76"/>
      <c r="AH120" s="76"/>
      <c r="AI120" s="76"/>
      <c r="AJ120" s="76"/>
    </row>
    <row r="121" spans="2:36" ht="15.75" x14ac:dyDescent="0.3">
      <c r="B121" s="75" t="s">
        <v>550</v>
      </c>
      <c r="C121" s="7" t="s">
        <v>551</v>
      </c>
      <c r="D121" s="7" t="s">
        <v>549</v>
      </c>
      <c r="E121" s="7" t="s">
        <v>172</v>
      </c>
      <c r="F121" s="7" t="s">
        <v>518</v>
      </c>
      <c r="G121" s="7" t="s">
        <v>313</v>
      </c>
      <c r="H121" s="7" t="s">
        <v>313</v>
      </c>
      <c r="I121" s="7">
        <v>99</v>
      </c>
      <c r="J121" s="7"/>
      <c r="K121" s="75"/>
      <c r="L121" s="7"/>
      <c r="M121" s="7"/>
      <c r="N121" s="7"/>
      <c r="O121" s="7"/>
      <c r="P121" s="7"/>
      <c r="Q121" s="7"/>
      <c r="R121" s="7"/>
      <c r="S121" s="7"/>
      <c r="T121" s="7"/>
      <c r="U121" s="7"/>
      <c r="V121" s="7"/>
      <c r="W121" s="7"/>
      <c r="X121" s="7"/>
      <c r="Y121" s="7"/>
      <c r="Z121" s="7"/>
      <c r="AA121" s="7"/>
      <c r="AB121" s="7"/>
      <c r="AC121" s="7"/>
      <c r="AD121" s="7"/>
      <c r="AE121" s="76"/>
      <c r="AF121" s="76"/>
      <c r="AG121" s="76"/>
      <c r="AH121" s="76"/>
      <c r="AI121" s="76"/>
      <c r="AJ121" s="76"/>
    </row>
    <row r="122" spans="2:36" ht="15.75" x14ac:dyDescent="0.3">
      <c r="B122" s="126" t="s">
        <v>552</v>
      </c>
      <c r="C122" s="7"/>
      <c r="D122" s="7"/>
      <c r="E122" s="7"/>
      <c r="F122" s="7" t="s">
        <v>518</v>
      </c>
      <c r="G122" s="7" t="s">
        <v>318</v>
      </c>
      <c r="H122" s="7" t="s">
        <v>318</v>
      </c>
      <c r="I122" s="7"/>
      <c r="J122" s="7"/>
      <c r="K122" s="124"/>
      <c r="L122" s="7"/>
      <c r="M122" s="123"/>
      <c r="N122" s="7"/>
      <c r="O122" s="7"/>
      <c r="P122" s="7"/>
      <c r="Q122" s="7"/>
      <c r="R122" s="7"/>
      <c r="S122" s="7"/>
      <c r="T122" s="7"/>
      <c r="U122" s="7"/>
      <c r="V122" s="7"/>
      <c r="W122" s="7"/>
      <c r="X122" s="7"/>
      <c r="Y122" s="7"/>
      <c r="Z122" s="7"/>
      <c r="AA122" s="7"/>
      <c r="AB122" s="7"/>
      <c r="AC122" s="7"/>
      <c r="AD122" s="7"/>
      <c r="AE122" s="7"/>
      <c r="AF122" s="7"/>
      <c r="AG122" s="7"/>
      <c r="AH122" s="7"/>
      <c r="AI122" s="7"/>
      <c r="AJ122" s="7"/>
    </row>
    <row r="123" spans="2:36" ht="15.75" x14ac:dyDescent="0.3">
      <c r="B123" s="126" t="s">
        <v>553</v>
      </c>
      <c r="C123" s="7"/>
      <c r="D123" s="7"/>
      <c r="E123" s="7"/>
      <c r="F123" s="7" t="s">
        <v>518</v>
      </c>
      <c r="G123" s="7" t="s">
        <v>313</v>
      </c>
      <c r="H123" s="7" t="s">
        <v>313</v>
      </c>
      <c r="I123" s="7"/>
      <c r="J123" s="7"/>
      <c r="K123" s="124"/>
      <c r="L123" s="7"/>
      <c r="M123" s="123"/>
      <c r="N123" s="7"/>
      <c r="O123" s="7"/>
      <c r="P123" s="7"/>
      <c r="Q123" s="7"/>
      <c r="R123" s="7"/>
      <c r="S123" s="7"/>
      <c r="T123" s="7"/>
      <c r="U123" s="7"/>
      <c r="V123" s="7"/>
      <c r="W123" s="7"/>
      <c r="X123" s="7"/>
      <c r="Y123" s="7"/>
      <c r="Z123" s="7"/>
      <c r="AA123" s="7"/>
      <c r="AB123" s="7"/>
      <c r="AC123" s="7"/>
      <c r="AD123" s="7"/>
      <c r="AE123" s="7"/>
      <c r="AF123" s="7"/>
      <c r="AG123" s="7"/>
      <c r="AH123" s="7"/>
      <c r="AI123" s="7"/>
      <c r="AJ123" s="7"/>
    </row>
    <row r="124" spans="2:36" ht="15.75" x14ac:dyDescent="0.3">
      <c r="B124" s="126" t="s">
        <v>554</v>
      </c>
      <c r="C124" s="7"/>
      <c r="D124" s="7"/>
      <c r="E124" s="7"/>
      <c r="F124" s="7" t="s">
        <v>518</v>
      </c>
      <c r="G124" s="7" t="s">
        <v>555</v>
      </c>
      <c r="H124" s="7" t="s">
        <v>555</v>
      </c>
      <c r="I124" s="7"/>
      <c r="J124" s="7"/>
      <c r="K124" s="124"/>
      <c r="L124" s="7"/>
      <c r="M124" s="123"/>
      <c r="N124" s="7"/>
      <c r="O124" s="7"/>
      <c r="P124" s="7"/>
      <c r="Q124" s="7"/>
      <c r="R124" s="7"/>
      <c r="S124" s="7"/>
      <c r="T124" s="7"/>
      <c r="U124" s="7"/>
      <c r="V124" s="7"/>
      <c r="W124" s="7"/>
      <c r="X124" s="7"/>
      <c r="Y124" s="7"/>
      <c r="Z124" s="7"/>
      <c r="AA124" s="7"/>
      <c r="AB124" s="7"/>
      <c r="AC124" s="7"/>
      <c r="AD124" s="7"/>
      <c r="AE124" s="7"/>
      <c r="AF124" s="7"/>
      <c r="AG124" s="7"/>
      <c r="AH124" s="7"/>
      <c r="AI124" s="7"/>
      <c r="AJ124" s="7"/>
    </row>
    <row r="125" spans="2:36" ht="15.75" x14ac:dyDescent="0.3">
      <c r="B125" s="126" t="s">
        <v>556</v>
      </c>
      <c r="C125" s="7"/>
      <c r="D125" s="7"/>
      <c r="E125" s="7"/>
      <c r="F125" s="7" t="s">
        <v>518</v>
      </c>
      <c r="G125" s="7" t="s">
        <v>327</v>
      </c>
      <c r="H125" s="7" t="s">
        <v>328</v>
      </c>
      <c r="I125" s="7"/>
      <c r="J125" s="7"/>
      <c r="K125" s="124"/>
      <c r="L125" s="7"/>
      <c r="M125" s="123"/>
      <c r="N125" s="7"/>
      <c r="O125" s="7"/>
      <c r="P125" s="7"/>
      <c r="Q125" s="7"/>
      <c r="R125" s="7"/>
      <c r="S125" s="7"/>
      <c r="T125" s="7"/>
      <c r="U125" s="7"/>
      <c r="V125" s="7"/>
      <c r="W125" s="7"/>
      <c r="X125" s="7"/>
      <c r="Y125" s="7"/>
      <c r="Z125" s="7"/>
      <c r="AA125" s="7"/>
      <c r="AB125" s="7"/>
      <c r="AC125" s="7"/>
      <c r="AD125" s="7"/>
      <c r="AE125" s="7"/>
      <c r="AF125" s="7"/>
      <c r="AG125" s="7"/>
      <c r="AH125" s="7"/>
      <c r="AI125" s="7"/>
      <c r="AJ125" s="7"/>
    </row>
    <row r="126" spans="2:36" ht="15.75" x14ac:dyDescent="0.3">
      <c r="B126" s="126" t="s">
        <v>557</v>
      </c>
      <c r="C126" s="7"/>
      <c r="D126" s="7"/>
      <c r="E126" s="7"/>
      <c r="F126" s="7" t="s">
        <v>518</v>
      </c>
      <c r="G126" s="7" t="s">
        <v>313</v>
      </c>
      <c r="H126" s="7" t="s">
        <v>313</v>
      </c>
      <c r="I126" s="7"/>
      <c r="J126" s="7"/>
      <c r="K126" s="124"/>
      <c r="L126" s="7"/>
      <c r="M126" s="123"/>
      <c r="N126" s="7"/>
      <c r="O126" s="7"/>
      <c r="P126" s="7"/>
      <c r="Q126" s="7"/>
      <c r="R126" s="7"/>
      <c r="S126" s="7"/>
      <c r="T126" s="7"/>
      <c r="U126" s="7"/>
      <c r="V126" s="7"/>
      <c r="W126" s="7"/>
      <c r="X126" s="7"/>
      <c r="Y126" s="7"/>
      <c r="Z126" s="7"/>
      <c r="AA126" s="7"/>
      <c r="AB126" s="7"/>
      <c r="AC126" s="7"/>
      <c r="AD126" s="7"/>
      <c r="AE126" s="7"/>
      <c r="AF126" s="7"/>
      <c r="AG126" s="7"/>
      <c r="AH126" s="7"/>
      <c r="AI126" s="7"/>
      <c r="AJ126" s="7"/>
    </row>
    <row r="127" spans="2:36" ht="15.75" x14ac:dyDescent="0.3">
      <c r="B127" s="126" t="s">
        <v>558</v>
      </c>
      <c r="C127" s="7"/>
      <c r="D127" s="7"/>
      <c r="E127" s="7"/>
      <c r="F127" s="7" t="s">
        <v>518</v>
      </c>
      <c r="G127" s="7" t="s">
        <v>327</v>
      </c>
      <c r="H127" s="7" t="s">
        <v>328</v>
      </c>
      <c r="I127" s="7"/>
      <c r="J127" s="7"/>
      <c r="K127" s="124"/>
      <c r="L127" s="7"/>
      <c r="M127" s="123"/>
      <c r="N127" s="7"/>
      <c r="O127" s="7"/>
      <c r="P127" s="7"/>
      <c r="Q127" s="7"/>
      <c r="R127" s="7"/>
      <c r="S127" s="7"/>
      <c r="T127" s="7"/>
      <c r="U127" s="7"/>
      <c r="V127" s="7"/>
      <c r="W127" s="7"/>
      <c r="X127" s="7"/>
      <c r="Y127" s="7"/>
      <c r="Z127" s="7"/>
      <c r="AA127" s="7"/>
      <c r="AB127" s="7"/>
      <c r="AC127" s="7"/>
      <c r="AD127" s="7"/>
      <c r="AE127" s="7"/>
      <c r="AF127" s="7"/>
      <c r="AG127" s="7"/>
      <c r="AH127" s="7"/>
      <c r="AI127" s="7"/>
      <c r="AJ127" s="7"/>
    </row>
    <row r="128" spans="2:36" ht="15.75" x14ac:dyDescent="0.3">
      <c r="B128" s="126" t="s">
        <v>559</v>
      </c>
      <c r="C128" s="7"/>
      <c r="D128" s="7"/>
      <c r="E128" s="7"/>
      <c r="F128" s="7" t="s">
        <v>518</v>
      </c>
      <c r="G128" s="7" t="s">
        <v>327</v>
      </c>
      <c r="H128" s="7" t="s">
        <v>328</v>
      </c>
      <c r="I128" s="7"/>
      <c r="J128" s="7"/>
      <c r="K128" s="124"/>
      <c r="L128" s="7"/>
      <c r="M128" s="123"/>
      <c r="N128" s="7"/>
      <c r="O128" s="7"/>
      <c r="P128" s="7"/>
      <c r="Q128" s="7"/>
      <c r="R128" s="7"/>
      <c r="S128" s="7"/>
      <c r="T128" s="7"/>
      <c r="U128" s="7"/>
      <c r="V128" s="7"/>
      <c r="W128" s="7"/>
      <c r="X128" s="7"/>
      <c r="Y128" s="7"/>
      <c r="Z128" s="7"/>
      <c r="AA128" s="7"/>
      <c r="AB128" s="7"/>
      <c r="AC128" s="7"/>
      <c r="AD128" s="7"/>
      <c r="AE128" s="7"/>
      <c r="AF128" s="7"/>
      <c r="AG128" s="7"/>
      <c r="AH128" s="7"/>
      <c r="AI128" s="7"/>
      <c r="AJ128" s="7"/>
    </row>
    <row r="129" spans="2:36" ht="15.75" x14ac:dyDescent="0.3">
      <c r="B129" s="126" t="s">
        <v>560</v>
      </c>
      <c r="C129" s="7"/>
      <c r="D129" s="7"/>
      <c r="E129" s="7"/>
      <c r="F129" s="7" t="s">
        <v>518</v>
      </c>
      <c r="G129" s="7" t="s">
        <v>327</v>
      </c>
      <c r="H129" s="7" t="s">
        <v>328</v>
      </c>
      <c r="I129" s="7"/>
      <c r="J129" s="7"/>
      <c r="K129" s="124"/>
      <c r="L129" s="7"/>
      <c r="M129" s="123"/>
      <c r="N129" s="7"/>
      <c r="O129" s="7"/>
      <c r="P129" s="7"/>
      <c r="Q129" s="7"/>
      <c r="R129" s="7"/>
      <c r="S129" s="7"/>
      <c r="T129" s="7"/>
      <c r="U129" s="7"/>
      <c r="V129" s="7"/>
      <c r="W129" s="7"/>
      <c r="X129" s="7"/>
      <c r="Y129" s="7"/>
      <c r="Z129" s="7"/>
      <c r="AA129" s="7"/>
      <c r="AB129" s="7"/>
      <c r="AC129" s="7"/>
      <c r="AD129" s="7"/>
      <c r="AE129" s="7"/>
      <c r="AF129" s="7"/>
      <c r="AG129" s="7"/>
      <c r="AH129" s="7"/>
      <c r="AI129" s="7"/>
      <c r="AJ129" s="7"/>
    </row>
    <row r="130" spans="2:36" ht="15.75" x14ac:dyDescent="0.3">
      <c r="B130" s="126" t="s">
        <v>561</v>
      </c>
      <c r="C130" s="7"/>
      <c r="D130" s="7"/>
      <c r="E130" s="7"/>
      <c r="F130" s="7" t="s">
        <v>518</v>
      </c>
      <c r="G130" s="7" t="s">
        <v>327</v>
      </c>
      <c r="H130" s="7" t="s">
        <v>328</v>
      </c>
      <c r="I130" s="7"/>
      <c r="J130" s="7"/>
      <c r="K130" s="124"/>
      <c r="L130" s="7"/>
      <c r="M130" s="123"/>
      <c r="N130" s="7"/>
      <c r="O130" s="7"/>
      <c r="P130" s="7"/>
      <c r="Q130" s="7"/>
      <c r="R130" s="7"/>
      <c r="S130" s="7"/>
      <c r="T130" s="7"/>
      <c r="U130" s="7"/>
      <c r="V130" s="7"/>
      <c r="W130" s="7"/>
      <c r="X130" s="7"/>
      <c r="Y130" s="7"/>
      <c r="Z130" s="7"/>
      <c r="AA130" s="7"/>
      <c r="AB130" s="7"/>
      <c r="AC130" s="7"/>
      <c r="AD130" s="7"/>
      <c r="AE130" s="7"/>
      <c r="AF130" s="7"/>
      <c r="AG130" s="7"/>
      <c r="AH130" s="7"/>
      <c r="AI130" s="7"/>
      <c r="AJ130" s="7"/>
    </row>
    <row r="131" spans="2:36" ht="15.75" x14ac:dyDescent="0.3">
      <c r="B131" s="126" t="s">
        <v>522</v>
      </c>
      <c r="C131" s="7"/>
      <c r="D131" s="7" t="s">
        <v>523</v>
      </c>
      <c r="E131" s="7"/>
      <c r="F131" s="7" t="s">
        <v>518</v>
      </c>
      <c r="G131" s="7" t="s">
        <v>327</v>
      </c>
      <c r="H131" s="7" t="s">
        <v>328</v>
      </c>
      <c r="I131" s="7"/>
      <c r="J131" s="7"/>
      <c r="K131" s="124"/>
      <c r="L131" s="7"/>
      <c r="M131" s="123"/>
      <c r="N131" s="7"/>
      <c r="O131" s="7"/>
      <c r="P131" s="7"/>
      <c r="Q131" s="7"/>
      <c r="R131" s="7"/>
      <c r="S131" s="7"/>
      <c r="T131" s="7"/>
      <c r="U131" s="7"/>
      <c r="V131" s="7"/>
      <c r="W131" s="7"/>
      <c r="X131" s="7"/>
      <c r="Y131" s="7"/>
      <c r="Z131" s="7"/>
      <c r="AA131" s="7"/>
      <c r="AB131" s="7"/>
      <c r="AC131" s="7"/>
      <c r="AD131" s="7"/>
      <c r="AE131" s="7"/>
      <c r="AF131" s="7"/>
      <c r="AG131" s="7"/>
      <c r="AH131" s="7"/>
      <c r="AI131" s="7"/>
      <c r="AJ131" s="7"/>
    </row>
    <row r="132" spans="2:36" ht="15.75" x14ac:dyDescent="0.3">
      <c r="B132" s="126" t="s">
        <v>533</v>
      </c>
      <c r="C132" s="7"/>
      <c r="D132" s="7"/>
      <c r="E132" s="7"/>
      <c r="F132" s="7" t="s">
        <v>518</v>
      </c>
      <c r="G132" s="7" t="s">
        <v>327</v>
      </c>
      <c r="H132" s="7" t="s">
        <v>328</v>
      </c>
      <c r="I132" s="7"/>
      <c r="J132" s="7"/>
      <c r="K132" s="124"/>
      <c r="L132" s="7"/>
      <c r="M132" s="123"/>
      <c r="N132" s="7"/>
      <c r="O132" s="7"/>
      <c r="P132" s="7"/>
      <c r="Q132" s="7"/>
      <c r="R132" s="7"/>
      <c r="S132" s="7"/>
      <c r="T132" s="7"/>
      <c r="U132" s="7"/>
      <c r="V132" s="7"/>
      <c r="W132" s="7"/>
      <c r="X132" s="7"/>
      <c r="Y132" s="7"/>
      <c r="Z132" s="7"/>
      <c r="AA132" s="7"/>
      <c r="AB132" s="7"/>
      <c r="AC132" s="7"/>
      <c r="AD132" s="7"/>
      <c r="AE132" s="7"/>
      <c r="AF132" s="7"/>
      <c r="AG132" s="7"/>
      <c r="AH132" s="7"/>
      <c r="AI132" s="7"/>
      <c r="AJ132" s="7"/>
    </row>
    <row r="133" spans="2:36" ht="15.75" x14ac:dyDescent="0.3">
      <c r="B133" s="126" t="s">
        <v>562</v>
      </c>
      <c r="C133" s="7" t="s">
        <v>563</v>
      </c>
      <c r="D133" s="7" t="s">
        <v>564</v>
      </c>
      <c r="E133" s="7" t="s">
        <v>170</v>
      </c>
      <c r="F133" s="7" t="s">
        <v>518</v>
      </c>
      <c r="G133" s="7" t="s">
        <v>318</v>
      </c>
      <c r="H133" s="7" t="s">
        <v>318</v>
      </c>
      <c r="I133" s="7">
        <v>168</v>
      </c>
      <c r="J133" s="7"/>
      <c r="K133" s="124"/>
      <c r="L133" s="7"/>
      <c r="M133" s="123"/>
      <c r="N133" s="7"/>
      <c r="O133" s="7"/>
      <c r="P133" s="7"/>
      <c r="Q133" s="7"/>
      <c r="R133" s="7"/>
      <c r="S133" s="7"/>
      <c r="T133" s="7"/>
      <c r="U133" s="7"/>
      <c r="V133" s="7"/>
      <c r="W133" s="7"/>
      <c r="X133" s="7"/>
      <c r="Y133" s="7"/>
      <c r="Z133" s="7"/>
      <c r="AA133" s="7"/>
      <c r="AB133" s="7"/>
      <c r="AC133" s="7"/>
      <c r="AD133" s="7"/>
      <c r="AE133" s="7"/>
      <c r="AF133" s="7"/>
      <c r="AG133" s="7"/>
      <c r="AH133" s="7"/>
      <c r="AI133" s="7"/>
      <c r="AJ133" s="7"/>
    </row>
    <row r="134" spans="2:36" ht="15.75" x14ac:dyDescent="0.3">
      <c r="B134" s="126" t="s">
        <v>565</v>
      </c>
      <c r="C134" s="7"/>
      <c r="D134" s="7"/>
      <c r="E134" s="7"/>
      <c r="F134" s="7" t="s">
        <v>518</v>
      </c>
      <c r="G134" s="7" t="s">
        <v>318</v>
      </c>
      <c r="H134" s="7" t="s">
        <v>318</v>
      </c>
      <c r="I134" s="7"/>
      <c r="J134" s="7"/>
      <c r="K134" s="124"/>
      <c r="L134" s="7"/>
      <c r="M134" s="123"/>
      <c r="N134" s="7"/>
      <c r="O134" s="7"/>
      <c r="P134" s="7"/>
      <c r="Q134" s="7"/>
      <c r="R134" s="7"/>
      <c r="S134" s="7"/>
      <c r="T134" s="7"/>
      <c r="U134" s="7"/>
      <c r="V134" s="7"/>
      <c r="W134" s="7"/>
      <c r="X134" s="7"/>
      <c r="Y134" s="7"/>
      <c r="Z134" s="7"/>
      <c r="AA134" s="7"/>
      <c r="AB134" s="7"/>
      <c r="AC134" s="7"/>
      <c r="AD134" s="7"/>
      <c r="AE134" s="7"/>
      <c r="AF134" s="7"/>
      <c r="AG134" s="7"/>
      <c r="AH134" s="7"/>
      <c r="AI134" s="7"/>
      <c r="AJ134" s="7"/>
    </row>
    <row r="135" spans="2:36" ht="15.75" x14ac:dyDescent="0.3">
      <c r="B135" s="126" t="s">
        <v>566</v>
      </c>
      <c r="C135" s="7" t="s">
        <v>567</v>
      </c>
      <c r="D135" s="7" t="s">
        <v>568</v>
      </c>
      <c r="E135" s="7" t="s">
        <v>158</v>
      </c>
      <c r="F135" s="7" t="s">
        <v>518</v>
      </c>
      <c r="G135" s="7" t="s">
        <v>318</v>
      </c>
      <c r="H135" s="7" t="s">
        <v>318</v>
      </c>
      <c r="I135" s="7">
        <v>120</v>
      </c>
      <c r="J135" s="7"/>
      <c r="K135" s="124"/>
      <c r="L135" s="7"/>
      <c r="M135" s="123"/>
      <c r="N135" s="7"/>
      <c r="O135" s="7"/>
      <c r="P135" s="7"/>
      <c r="Q135" s="7"/>
      <c r="R135" s="7"/>
      <c r="S135" s="7"/>
      <c r="T135" s="7"/>
      <c r="U135" s="7"/>
      <c r="V135" s="7"/>
      <c r="W135" s="7"/>
      <c r="X135" s="7"/>
      <c r="Y135" s="7"/>
      <c r="Z135" s="7"/>
      <c r="AA135" s="7"/>
      <c r="AB135" s="7"/>
      <c r="AC135" s="7"/>
      <c r="AD135" s="7"/>
      <c r="AE135" s="7"/>
      <c r="AF135" s="7"/>
      <c r="AG135" s="7"/>
      <c r="AH135" s="7"/>
      <c r="AI135" s="7"/>
      <c r="AJ135" s="7"/>
    </row>
    <row r="136" spans="2:36" ht="15.75" x14ac:dyDescent="0.3">
      <c r="B136" s="126" t="s">
        <v>569</v>
      </c>
      <c r="C136" s="7"/>
      <c r="D136" s="7" t="s">
        <v>570</v>
      </c>
      <c r="E136" s="7"/>
      <c r="F136" s="7" t="s">
        <v>518</v>
      </c>
      <c r="G136" s="7" t="s">
        <v>318</v>
      </c>
      <c r="H136" s="7" t="s">
        <v>318</v>
      </c>
      <c r="I136" s="7"/>
      <c r="J136" s="7"/>
      <c r="K136" s="124"/>
      <c r="L136" s="7"/>
      <c r="M136" s="123"/>
      <c r="N136" s="7"/>
      <c r="O136" s="7"/>
      <c r="P136" s="7"/>
      <c r="Q136" s="7"/>
      <c r="R136" s="7"/>
      <c r="S136" s="7"/>
      <c r="T136" s="7"/>
      <c r="U136" s="7"/>
      <c r="V136" s="7"/>
      <c r="W136" s="7"/>
      <c r="X136" s="7"/>
      <c r="Y136" s="7"/>
      <c r="Z136" s="7"/>
      <c r="AA136" s="7"/>
      <c r="AB136" s="7"/>
      <c r="AC136" s="7"/>
      <c r="AD136" s="7"/>
      <c r="AE136" s="7"/>
      <c r="AF136" s="7"/>
      <c r="AG136" s="7"/>
      <c r="AH136" s="7"/>
      <c r="AI136" s="7"/>
      <c r="AJ136" s="7"/>
    </row>
    <row r="137" spans="2:36" ht="15.75" x14ac:dyDescent="0.3">
      <c r="B137" s="126" t="s">
        <v>571</v>
      </c>
      <c r="C137" s="7"/>
      <c r="D137" s="7" t="s">
        <v>570</v>
      </c>
      <c r="E137" s="7"/>
      <c r="F137" s="7" t="s">
        <v>518</v>
      </c>
      <c r="G137" s="7" t="s">
        <v>318</v>
      </c>
      <c r="H137" s="7" t="s">
        <v>318</v>
      </c>
      <c r="I137" s="7"/>
      <c r="J137" s="7"/>
      <c r="K137" s="124"/>
      <c r="L137" s="7"/>
      <c r="M137" s="123"/>
      <c r="N137" s="7"/>
      <c r="O137" s="7"/>
      <c r="P137" s="7"/>
      <c r="Q137" s="7"/>
      <c r="R137" s="7"/>
      <c r="S137" s="7"/>
      <c r="T137" s="7"/>
      <c r="U137" s="7"/>
      <c r="V137" s="7"/>
      <c r="W137" s="7"/>
      <c r="X137" s="7"/>
      <c r="Y137" s="7"/>
      <c r="Z137" s="7"/>
      <c r="AA137" s="7"/>
      <c r="AB137" s="7"/>
      <c r="AC137" s="7"/>
      <c r="AD137" s="7"/>
      <c r="AE137" s="7"/>
      <c r="AF137" s="7"/>
      <c r="AG137" s="7"/>
      <c r="AH137" s="7"/>
      <c r="AI137" s="7"/>
      <c r="AJ137" s="7"/>
    </row>
    <row r="138" spans="2:36" ht="15.75" x14ac:dyDescent="0.3">
      <c r="B138" s="126" t="s">
        <v>572</v>
      </c>
      <c r="C138" s="7" t="s">
        <v>573</v>
      </c>
      <c r="D138" s="7" t="s">
        <v>574</v>
      </c>
      <c r="E138" s="7" t="s">
        <v>159</v>
      </c>
      <c r="F138" s="7" t="s">
        <v>518</v>
      </c>
      <c r="G138" s="7" t="s">
        <v>327</v>
      </c>
      <c r="H138" s="7" t="s">
        <v>328</v>
      </c>
      <c r="I138" s="7">
        <v>330</v>
      </c>
      <c r="J138" s="129"/>
      <c r="K138" s="126"/>
      <c r="L138" s="129"/>
      <c r="M138" s="123"/>
      <c r="N138" s="7"/>
      <c r="O138" s="7"/>
      <c r="P138" s="7"/>
      <c r="Q138" s="7"/>
      <c r="R138" s="7"/>
      <c r="S138" s="7"/>
      <c r="T138" s="7"/>
      <c r="U138" s="7"/>
      <c r="V138" s="7"/>
      <c r="W138" s="7"/>
      <c r="X138" s="7"/>
      <c r="Y138" s="7"/>
      <c r="Z138" s="7"/>
      <c r="AA138" s="7"/>
      <c r="AB138" s="7"/>
      <c r="AC138" s="7"/>
      <c r="AD138" s="7"/>
      <c r="AE138" s="7"/>
      <c r="AF138" s="7"/>
      <c r="AG138" s="7"/>
      <c r="AH138" s="7"/>
      <c r="AI138" s="7"/>
      <c r="AJ138" s="7"/>
    </row>
    <row r="139" spans="2:36" ht="15.75" x14ac:dyDescent="0.3">
      <c r="B139" s="126" t="s">
        <v>575</v>
      </c>
      <c r="C139" s="7" t="s">
        <v>576</v>
      </c>
      <c r="D139" s="7" t="s">
        <v>577</v>
      </c>
      <c r="E139" s="7" t="s">
        <v>167</v>
      </c>
      <c r="F139" s="7" t="s">
        <v>518</v>
      </c>
      <c r="G139" s="7" t="s">
        <v>318</v>
      </c>
      <c r="H139" s="7" t="s">
        <v>318</v>
      </c>
      <c r="I139" s="7">
        <v>103</v>
      </c>
      <c r="J139" s="129"/>
      <c r="K139" s="126"/>
      <c r="L139" s="129"/>
      <c r="M139" s="123"/>
      <c r="N139" s="7"/>
      <c r="O139" s="7"/>
      <c r="P139" s="7"/>
      <c r="Q139" s="7"/>
      <c r="R139" s="7"/>
      <c r="S139" s="7"/>
      <c r="T139" s="7"/>
      <c r="U139" s="7"/>
      <c r="V139" s="7"/>
      <c r="W139" s="7"/>
      <c r="X139" s="7"/>
      <c r="Y139" s="7"/>
      <c r="Z139" s="7"/>
      <c r="AA139" s="7"/>
      <c r="AB139" s="7"/>
      <c r="AC139" s="7"/>
      <c r="AD139" s="7"/>
      <c r="AE139" s="7"/>
      <c r="AF139" s="7"/>
      <c r="AG139" s="7"/>
      <c r="AH139" s="7"/>
      <c r="AI139" s="7"/>
      <c r="AJ139" s="7"/>
    </row>
    <row r="140" spans="2:36" ht="15.75" x14ac:dyDescent="0.3">
      <c r="B140" s="127"/>
      <c r="C140" s="36"/>
      <c r="D140" s="36"/>
      <c r="E140" s="36"/>
      <c r="F140" s="36"/>
      <c r="G140" s="36"/>
      <c r="H140" s="36"/>
      <c r="I140" s="36"/>
      <c r="J140" s="36"/>
      <c r="K140" s="128"/>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row>
    <row r="141" spans="2:36" ht="15.75" x14ac:dyDescent="0.3">
      <c r="B141" s="127"/>
      <c r="C141" s="36"/>
      <c r="D141" s="36"/>
      <c r="E141" s="36"/>
      <c r="F141" s="36"/>
      <c r="G141" s="36"/>
      <c r="H141" s="36"/>
      <c r="I141" s="36"/>
      <c r="J141" s="36"/>
      <c r="K141" s="128"/>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row>
    <row r="142" spans="2:36" ht="15.75" x14ac:dyDescent="0.3">
      <c r="B142" s="127"/>
      <c r="C142" s="36"/>
      <c r="D142" s="36"/>
      <c r="E142" s="36"/>
      <c r="F142" s="36"/>
      <c r="G142" s="36"/>
      <c r="H142" s="36"/>
      <c r="I142" s="36"/>
      <c r="J142" s="36"/>
      <c r="K142" s="128"/>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row>
    <row r="143" spans="2:36" ht="15.75" x14ac:dyDescent="0.3">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row>
    <row r="144" spans="2:36" ht="15.75" x14ac:dyDescent="0.3">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row>
  </sheetData>
  <mergeCells count="2">
    <mergeCell ref="B2:E2"/>
    <mergeCell ref="B3:R3"/>
  </mergeCells>
  <hyperlinks>
    <hyperlink ref="B1" location="Summary!A1" display="Back to summary" xr:uid="{F1393A78-39C7-44E7-820A-A289D2318CFF}"/>
  </hyperlinks>
  <pageMargins left="0.75" right="0.75" top="1" bottom="1" header="0.5" footer="0.5"/>
  <pageSetup orientation="landscape" horizontalDpi="1200" verticalDpi="1200" r:id="rId1"/>
  <headerFooter>
    <oddHeader>&amp;C&amp;"Aptos"&amp;10&amp;KFF0000 OFFICIAL&amp;1#_x000D_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AA738-7D3B-4BE9-8AC0-BFF45C408C3B}">
  <sheetPr>
    <tabColor theme="8"/>
  </sheetPr>
  <dimension ref="B1:AB14"/>
  <sheetViews>
    <sheetView zoomScaleNormal="100" workbookViewId="0">
      <selection activeCell="B1" sqref="B1"/>
    </sheetView>
  </sheetViews>
  <sheetFormatPr defaultColWidth="9.140625" defaultRowHeight="15" x14ac:dyDescent="0.25"/>
  <cols>
    <col min="1" max="1" width="3" style="6" customWidth="1"/>
    <col min="2" max="2" width="20" style="6" customWidth="1"/>
    <col min="3" max="3" width="24.85546875" style="6" customWidth="1"/>
    <col min="4" max="16" width="5" style="6" bestFit="1" customWidth="1"/>
    <col min="17" max="28" width="5.140625" style="6" bestFit="1" customWidth="1"/>
    <col min="29" max="16384" width="9.140625" style="6"/>
  </cols>
  <sheetData>
    <row r="1" spans="2:28" ht="24.95" customHeight="1" x14ac:dyDescent="0.25">
      <c r="B1" s="46" t="s">
        <v>84</v>
      </c>
    </row>
    <row r="2" spans="2:28" ht="36" customHeight="1" thickBot="1" x14ac:dyDescent="0.3">
      <c r="B2" s="100" t="s">
        <v>578</v>
      </c>
      <c r="C2" s="83"/>
      <c r="D2" s="83"/>
      <c r="E2" s="83"/>
      <c r="F2" s="9"/>
      <c r="G2" s="9"/>
      <c r="H2" s="9"/>
      <c r="I2" s="9"/>
      <c r="J2" s="9"/>
    </row>
    <row r="3" spans="2:28" ht="28.5" customHeight="1" x14ac:dyDescent="0.25">
      <c r="B3" s="275" t="s">
        <v>579</v>
      </c>
      <c r="C3" s="262"/>
      <c r="D3" s="262"/>
      <c r="E3" s="262"/>
      <c r="F3" s="262"/>
      <c r="G3" s="262"/>
      <c r="H3" s="262"/>
      <c r="I3" s="262"/>
      <c r="J3" s="262"/>
      <c r="K3" s="262"/>
      <c r="L3" s="262"/>
      <c r="M3" s="262"/>
      <c r="N3" s="262"/>
    </row>
    <row r="4" spans="2:28" x14ac:dyDescent="0.25">
      <c r="B4" s="286" t="s">
        <v>580</v>
      </c>
      <c r="C4" s="286"/>
      <c r="D4" s="286"/>
      <c r="E4" s="286"/>
      <c r="F4" s="286"/>
      <c r="G4" s="286"/>
      <c r="H4" s="286"/>
      <c r="I4" s="286"/>
      <c r="J4" s="286"/>
      <c r="K4" s="286"/>
      <c r="L4" s="286"/>
      <c r="M4" s="286"/>
      <c r="N4" s="286"/>
    </row>
    <row r="5" spans="2:28" x14ac:dyDescent="0.25">
      <c r="B5" s="121" t="s">
        <v>581</v>
      </c>
      <c r="C5" s="10"/>
      <c r="D5" s="10"/>
      <c r="E5" s="10"/>
      <c r="F5" s="10"/>
      <c r="G5" s="10"/>
      <c r="H5" s="10"/>
      <c r="I5" s="10"/>
      <c r="J5" s="10"/>
      <c r="K5" s="10"/>
      <c r="L5" s="10"/>
      <c r="M5" s="10"/>
      <c r="N5" s="10"/>
    </row>
    <row r="6" spans="2:28" ht="18" customHeight="1" x14ac:dyDescent="0.25"/>
    <row r="7" spans="2:28" ht="18" customHeight="1" x14ac:dyDescent="0.25">
      <c r="B7" s="12" t="s">
        <v>582</v>
      </c>
      <c r="C7" s="1"/>
      <c r="D7" s="1"/>
      <c r="E7" s="1"/>
      <c r="F7" s="1"/>
      <c r="G7" s="1"/>
      <c r="H7" s="1"/>
      <c r="I7" s="1"/>
      <c r="J7" s="1"/>
      <c r="K7" s="1"/>
      <c r="L7" s="1"/>
      <c r="M7" s="1"/>
      <c r="N7" s="1"/>
      <c r="O7" s="1"/>
      <c r="P7" s="1"/>
      <c r="Q7" s="1"/>
      <c r="R7" s="1"/>
      <c r="S7" s="1"/>
      <c r="T7" s="1"/>
      <c r="U7" s="1"/>
      <c r="V7" s="1"/>
      <c r="W7" s="1"/>
      <c r="X7" s="1"/>
      <c r="Y7" s="1"/>
      <c r="Z7" s="1"/>
      <c r="AA7" s="1"/>
      <c r="AB7" s="1"/>
    </row>
    <row r="8" spans="2:28" ht="18" customHeight="1" x14ac:dyDescent="0.25">
      <c r="B8" s="284" t="s">
        <v>583</v>
      </c>
      <c r="C8" s="285"/>
      <c r="D8" s="285"/>
      <c r="E8" s="285"/>
      <c r="F8" s="285"/>
      <c r="G8" s="285"/>
      <c r="H8" s="285"/>
      <c r="I8" s="285"/>
      <c r="J8" s="285"/>
      <c r="K8" s="285"/>
      <c r="L8" s="285"/>
      <c r="M8" s="285"/>
      <c r="N8" s="285"/>
      <c r="O8" s="285"/>
      <c r="P8" s="285"/>
      <c r="Q8" s="285"/>
      <c r="R8" s="285"/>
      <c r="S8" s="285"/>
      <c r="T8" s="285"/>
      <c r="U8" s="285"/>
      <c r="V8" s="285"/>
      <c r="W8" s="285"/>
      <c r="X8" s="285"/>
      <c r="Y8" s="285"/>
    </row>
    <row r="9" spans="2:28" ht="15.75" x14ac:dyDescent="0.3">
      <c r="B9" s="30" t="s">
        <v>92</v>
      </c>
      <c r="C9" s="30" t="s">
        <v>274</v>
      </c>
      <c r="D9" s="13">
        <v>2026</v>
      </c>
      <c r="E9" s="13">
        <v>2027</v>
      </c>
      <c r="F9" s="13">
        <v>2028</v>
      </c>
      <c r="G9" s="13">
        <v>2029</v>
      </c>
      <c r="H9" s="13">
        <v>2030</v>
      </c>
      <c r="I9" s="13">
        <v>2031</v>
      </c>
      <c r="J9" s="13">
        <v>2032</v>
      </c>
      <c r="K9" s="13">
        <v>2033</v>
      </c>
      <c r="L9" s="13">
        <v>2034</v>
      </c>
      <c r="M9" s="13">
        <v>2035</v>
      </c>
      <c r="N9" s="13">
        <v>2036</v>
      </c>
      <c r="O9" s="13">
        <v>2037</v>
      </c>
      <c r="P9" s="13">
        <v>2038</v>
      </c>
      <c r="Q9" s="13">
        <v>2039</v>
      </c>
      <c r="R9" s="13">
        <v>2040</v>
      </c>
      <c r="S9" s="13">
        <v>2041</v>
      </c>
      <c r="T9" s="13">
        <v>2042</v>
      </c>
      <c r="U9" s="13">
        <v>2043</v>
      </c>
      <c r="V9" s="13">
        <v>2044</v>
      </c>
      <c r="W9" s="13">
        <v>2045</v>
      </c>
      <c r="X9" s="13">
        <v>2046</v>
      </c>
      <c r="Y9" s="13">
        <v>2047</v>
      </c>
      <c r="Z9" s="13">
        <v>2048</v>
      </c>
      <c r="AA9" s="13">
        <v>2049</v>
      </c>
      <c r="AB9" s="13">
        <v>2050</v>
      </c>
    </row>
    <row r="10" spans="2:28" ht="15.75" x14ac:dyDescent="0.3">
      <c r="B10" s="68" t="s">
        <v>89</v>
      </c>
      <c r="C10" s="68" t="s">
        <v>322</v>
      </c>
      <c r="D10" s="68">
        <v>429</v>
      </c>
      <c r="E10" s="101">
        <v>429</v>
      </c>
      <c r="F10" s="68">
        <v>429</v>
      </c>
      <c r="G10" s="68">
        <v>429</v>
      </c>
      <c r="H10" s="68">
        <v>429</v>
      </c>
      <c r="I10" s="68">
        <v>429</v>
      </c>
      <c r="J10" s="68">
        <v>429</v>
      </c>
      <c r="K10" s="68">
        <v>429</v>
      </c>
      <c r="L10" s="68">
        <v>429</v>
      </c>
      <c r="M10" s="68">
        <v>429</v>
      </c>
      <c r="N10" s="68">
        <v>430</v>
      </c>
      <c r="O10" s="68">
        <v>431</v>
      </c>
      <c r="P10" s="68">
        <v>432</v>
      </c>
      <c r="Q10" s="68">
        <v>433</v>
      </c>
      <c r="R10" s="68">
        <v>434</v>
      </c>
      <c r="S10" s="68">
        <v>435</v>
      </c>
      <c r="T10" s="68">
        <v>548.1</v>
      </c>
      <c r="U10" s="68">
        <v>549.20000000000005</v>
      </c>
      <c r="V10" s="68">
        <v>550.29999999999995</v>
      </c>
      <c r="W10" s="68">
        <v>551.29999999999995</v>
      </c>
      <c r="X10" s="68">
        <v>552.6</v>
      </c>
      <c r="Y10" s="68">
        <v>553.79999999999995</v>
      </c>
      <c r="Z10" s="68">
        <v>555</v>
      </c>
      <c r="AA10" s="68">
        <v>556.20000000000005</v>
      </c>
      <c r="AB10" s="68">
        <v>557.5</v>
      </c>
    </row>
    <row r="11" spans="2:28" ht="15.75" x14ac:dyDescent="0.3">
      <c r="B11" s="68" t="s">
        <v>90</v>
      </c>
      <c r="C11" s="68" t="s">
        <v>322</v>
      </c>
      <c r="D11" s="68">
        <v>429</v>
      </c>
      <c r="E11" s="101">
        <v>429</v>
      </c>
      <c r="F11" s="68">
        <v>429</v>
      </c>
      <c r="G11" s="68">
        <v>429</v>
      </c>
      <c r="H11" s="68">
        <v>429</v>
      </c>
      <c r="I11" s="68">
        <v>429</v>
      </c>
      <c r="J11" s="68">
        <v>429</v>
      </c>
      <c r="K11" s="68">
        <v>429</v>
      </c>
      <c r="L11" s="68">
        <v>429</v>
      </c>
      <c r="M11" s="68">
        <v>429</v>
      </c>
      <c r="N11" s="68">
        <v>430.7</v>
      </c>
      <c r="O11" s="68">
        <v>454.3</v>
      </c>
      <c r="P11" s="68">
        <v>456.1</v>
      </c>
      <c r="Q11" s="68">
        <v>479.7</v>
      </c>
      <c r="R11" s="68">
        <v>514.79999999999995</v>
      </c>
      <c r="S11" s="68">
        <v>516.29999999999995</v>
      </c>
      <c r="T11" s="68">
        <v>524.1</v>
      </c>
      <c r="U11" s="68">
        <v>538.70000000000005</v>
      </c>
      <c r="V11" s="68">
        <v>553.29999999999995</v>
      </c>
      <c r="W11" s="68">
        <v>567.79999999999995</v>
      </c>
      <c r="X11" s="68">
        <v>570.20000000000005</v>
      </c>
      <c r="Y11" s="68">
        <v>572.5</v>
      </c>
      <c r="Z11" s="68">
        <v>574.79999999999995</v>
      </c>
      <c r="AA11" s="68">
        <v>577.20000000000005</v>
      </c>
      <c r="AB11" s="68">
        <v>579.5</v>
      </c>
    </row>
    <row r="12" spans="2:28" ht="15.75" x14ac:dyDescent="0.3">
      <c r="B12" s="68" t="s">
        <v>91</v>
      </c>
      <c r="C12" s="68" t="s">
        <v>322</v>
      </c>
      <c r="D12" s="68">
        <v>429</v>
      </c>
      <c r="E12" s="101">
        <v>429</v>
      </c>
      <c r="F12" s="68">
        <v>429</v>
      </c>
      <c r="G12" s="68">
        <v>429</v>
      </c>
      <c r="H12" s="68">
        <v>429</v>
      </c>
      <c r="I12" s="68">
        <v>429.8</v>
      </c>
      <c r="J12" s="68">
        <v>430.6</v>
      </c>
      <c r="K12" s="68">
        <v>431.6</v>
      </c>
      <c r="L12" s="68">
        <v>435</v>
      </c>
      <c r="M12" s="68">
        <v>491.6</v>
      </c>
      <c r="N12" s="68">
        <v>518.4</v>
      </c>
      <c r="O12" s="68">
        <v>553.70000000000005</v>
      </c>
      <c r="P12" s="68">
        <v>556.79999999999995</v>
      </c>
      <c r="Q12" s="68">
        <v>570.20000000000005</v>
      </c>
      <c r="R12" s="68">
        <v>582.1</v>
      </c>
      <c r="S12" s="68">
        <v>594.4</v>
      </c>
      <c r="T12" s="68">
        <v>603.1</v>
      </c>
      <c r="U12" s="68">
        <v>618.20000000000005</v>
      </c>
      <c r="V12" s="68">
        <v>639.70000000000005</v>
      </c>
      <c r="W12" s="68">
        <v>662.1</v>
      </c>
      <c r="X12" s="68">
        <v>677.9</v>
      </c>
      <c r="Y12" s="68">
        <v>679.9</v>
      </c>
      <c r="Z12" s="68">
        <v>681.9</v>
      </c>
      <c r="AA12" s="68">
        <v>683.7</v>
      </c>
      <c r="AB12" s="68">
        <v>685.5</v>
      </c>
    </row>
    <row r="14" spans="2:28" x14ac:dyDescent="0.25">
      <c r="B14" s="120"/>
    </row>
  </sheetData>
  <mergeCells count="3">
    <mergeCell ref="B3:N3"/>
    <mergeCell ref="B8:Y8"/>
    <mergeCell ref="B4:N4"/>
  </mergeCells>
  <hyperlinks>
    <hyperlink ref="B1" location="Summary!A1" display="Back to summary" xr:uid="{671D4A9F-70D1-419C-B975-E133CDA25F4F}"/>
    <hyperlink ref="B4" r:id="rId1" display="Extracted from Alumina electrification model" xr:uid="{C85096EA-834D-4984-8F3A-D93AD6787CAA}"/>
  </hyperlinks>
  <pageMargins left="0.75" right="0.75" top="1" bottom="1" header="0.5" footer="0.5"/>
  <headerFooter>
    <oddHeader>&amp;C&amp;"Aptos"&amp;10&amp;KFF0000 OFFICIAL&amp;1#_x000D_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7B811-20FB-4400-B1BA-FBA0F9A85207}">
  <sheetPr>
    <tabColor theme="8"/>
  </sheetPr>
  <dimension ref="B1:AC46"/>
  <sheetViews>
    <sheetView zoomScaleNormal="100" workbookViewId="0">
      <selection activeCell="B1" sqref="B1"/>
    </sheetView>
  </sheetViews>
  <sheetFormatPr defaultColWidth="9.140625" defaultRowHeight="15" x14ac:dyDescent="0.25"/>
  <cols>
    <col min="1" max="1" width="3" style="6" customWidth="1"/>
    <col min="2" max="2" width="20" style="6" customWidth="1"/>
    <col min="3" max="3" width="24.85546875" style="6" customWidth="1"/>
    <col min="4" max="4" width="16.140625" style="6" customWidth="1"/>
    <col min="5" max="5" width="10.5703125" style="6" customWidth="1"/>
    <col min="6" max="16384" width="9.140625" style="6"/>
  </cols>
  <sheetData>
    <row r="1" spans="2:28" ht="24.95" customHeight="1" x14ac:dyDescent="0.25">
      <c r="B1" s="46" t="s">
        <v>84</v>
      </c>
    </row>
    <row r="2" spans="2:28" ht="36" customHeight="1" thickBot="1" x14ac:dyDescent="0.3">
      <c r="B2" s="259" t="s">
        <v>57</v>
      </c>
      <c r="C2" s="260"/>
      <c r="D2" s="260"/>
      <c r="E2" s="260"/>
      <c r="F2" s="9"/>
      <c r="G2" s="9"/>
      <c r="H2" s="9"/>
      <c r="I2" s="9"/>
      <c r="J2" s="9"/>
    </row>
    <row r="3" spans="2:28" ht="28.5" customHeight="1" x14ac:dyDescent="0.25">
      <c r="B3" s="261" t="s">
        <v>584</v>
      </c>
      <c r="C3" s="262"/>
      <c r="D3" s="262"/>
      <c r="E3" s="262"/>
      <c r="F3" s="262"/>
      <c r="G3" s="262"/>
      <c r="H3" s="262"/>
      <c r="I3" s="262"/>
      <c r="J3" s="262"/>
      <c r="K3" s="262"/>
      <c r="L3" s="262"/>
      <c r="M3" s="262"/>
      <c r="N3" s="262"/>
    </row>
    <row r="4" spans="2:28" ht="18" customHeight="1" x14ac:dyDescent="0.25"/>
    <row r="5" spans="2:28" ht="18" customHeight="1" x14ac:dyDescent="0.25">
      <c r="B5" s="12" t="s">
        <v>585</v>
      </c>
      <c r="C5" s="1"/>
      <c r="D5" s="1"/>
      <c r="E5" s="1"/>
      <c r="F5" s="1"/>
      <c r="G5" s="1"/>
      <c r="H5" s="1"/>
      <c r="I5" s="1"/>
      <c r="J5" s="1"/>
      <c r="K5" s="1"/>
      <c r="L5" s="1"/>
      <c r="M5" s="1"/>
      <c r="N5" s="1"/>
      <c r="O5" s="1"/>
      <c r="P5" s="1"/>
      <c r="Q5" s="1"/>
      <c r="R5" s="1"/>
      <c r="S5" s="1"/>
      <c r="T5" s="1"/>
      <c r="U5" s="1"/>
      <c r="V5" s="1"/>
      <c r="W5" s="1"/>
      <c r="X5" s="1"/>
      <c r="Y5" s="1"/>
      <c r="Z5" s="1"/>
      <c r="AA5" s="1"/>
      <c r="AB5" s="1"/>
    </row>
    <row r="6" spans="2:28" ht="52.5" customHeight="1" x14ac:dyDescent="0.25">
      <c r="B6" s="284" t="s">
        <v>586</v>
      </c>
      <c r="C6" s="285"/>
      <c r="D6" s="285"/>
      <c r="E6" s="285"/>
      <c r="F6" s="285"/>
      <c r="G6" s="285"/>
      <c r="H6" s="285"/>
      <c r="I6" s="285"/>
      <c r="J6" s="285"/>
      <c r="K6" s="285"/>
      <c r="L6" s="285"/>
      <c r="M6" s="285"/>
      <c r="N6" s="285"/>
      <c r="O6" s="285"/>
      <c r="P6" s="285"/>
      <c r="Q6" s="285"/>
      <c r="R6" s="285"/>
      <c r="S6" s="285"/>
      <c r="T6" s="285"/>
      <c r="U6" s="285"/>
      <c r="V6" s="285"/>
      <c r="W6" s="285"/>
      <c r="X6" s="285"/>
      <c r="Y6" s="285"/>
    </row>
    <row r="7" spans="2:28" ht="15.75" x14ac:dyDescent="0.3">
      <c r="B7" s="30" t="s">
        <v>92</v>
      </c>
      <c r="C7" s="30" t="s">
        <v>274</v>
      </c>
      <c r="D7" s="13">
        <v>2026</v>
      </c>
      <c r="E7" s="13">
        <v>2027</v>
      </c>
      <c r="F7" s="13">
        <v>2028</v>
      </c>
      <c r="G7" s="13">
        <v>2029</v>
      </c>
      <c r="H7" s="13">
        <v>2030</v>
      </c>
      <c r="I7" s="13">
        <v>2031</v>
      </c>
      <c r="J7" s="13">
        <v>2032</v>
      </c>
      <c r="K7" s="13">
        <v>2033</v>
      </c>
      <c r="L7" s="13">
        <v>2034</v>
      </c>
      <c r="M7" s="13">
        <v>2035</v>
      </c>
      <c r="N7" s="13">
        <v>2036</v>
      </c>
      <c r="O7" s="13">
        <v>2037</v>
      </c>
      <c r="P7" s="13">
        <v>2038</v>
      </c>
      <c r="Q7" s="13">
        <v>2039</v>
      </c>
      <c r="R7" s="13">
        <v>2040</v>
      </c>
      <c r="S7" s="13">
        <v>2041</v>
      </c>
      <c r="T7" s="13">
        <v>2042</v>
      </c>
      <c r="U7" s="13">
        <v>2043</v>
      </c>
      <c r="V7" s="13">
        <v>2044</v>
      </c>
      <c r="W7" s="13">
        <v>2045</v>
      </c>
      <c r="X7" s="13">
        <v>2046</v>
      </c>
      <c r="Y7" s="13">
        <v>2047</v>
      </c>
      <c r="Z7" s="13">
        <v>2048</v>
      </c>
      <c r="AA7" s="13">
        <v>2049</v>
      </c>
      <c r="AB7" s="13">
        <v>2050</v>
      </c>
    </row>
    <row r="8" spans="2:28" ht="15.75" x14ac:dyDescent="0.3">
      <c r="B8" s="68" t="s">
        <v>89</v>
      </c>
      <c r="C8" s="68" t="s">
        <v>322</v>
      </c>
      <c r="D8" s="68">
        <v>8</v>
      </c>
      <c r="E8" s="68">
        <v>8</v>
      </c>
      <c r="F8" s="68">
        <v>8</v>
      </c>
      <c r="G8" s="68">
        <v>8</v>
      </c>
      <c r="H8" s="68">
        <v>9</v>
      </c>
      <c r="I8" s="68">
        <v>10</v>
      </c>
      <c r="J8" s="68">
        <v>10</v>
      </c>
      <c r="K8" s="68">
        <v>10</v>
      </c>
      <c r="L8" s="68">
        <v>10</v>
      </c>
      <c r="M8" s="68">
        <v>10</v>
      </c>
      <c r="N8" s="68">
        <v>10</v>
      </c>
      <c r="O8" s="68">
        <v>10</v>
      </c>
      <c r="P8" s="68">
        <v>10</v>
      </c>
      <c r="Q8" s="68">
        <v>10</v>
      </c>
      <c r="R8" s="68">
        <v>10</v>
      </c>
      <c r="S8" s="68">
        <v>10</v>
      </c>
      <c r="T8" s="68">
        <v>10</v>
      </c>
      <c r="U8" s="68">
        <v>10</v>
      </c>
      <c r="V8" s="68">
        <v>10</v>
      </c>
      <c r="W8" s="68">
        <v>10</v>
      </c>
      <c r="X8" s="68">
        <v>10</v>
      </c>
      <c r="Y8" s="68">
        <v>10</v>
      </c>
      <c r="Z8" s="68">
        <v>10</v>
      </c>
      <c r="AA8" s="68">
        <v>10</v>
      </c>
      <c r="AB8" s="68">
        <v>10</v>
      </c>
    </row>
    <row r="9" spans="2:28" ht="15.75" x14ac:dyDescent="0.3">
      <c r="B9" s="68" t="s">
        <v>90</v>
      </c>
      <c r="C9" s="68" t="s">
        <v>322</v>
      </c>
      <c r="D9" s="68">
        <v>8</v>
      </c>
      <c r="E9" s="68">
        <v>8</v>
      </c>
      <c r="F9" s="68">
        <v>8</v>
      </c>
      <c r="G9" s="68">
        <v>8</v>
      </c>
      <c r="H9" s="68">
        <v>9</v>
      </c>
      <c r="I9" s="68">
        <v>9</v>
      </c>
      <c r="J9" s="68">
        <v>9</v>
      </c>
      <c r="K9" s="68">
        <v>9</v>
      </c>
      <c r="L9" s="68">
        <v>9</v>
      </c>
      <c r="M9" s="68">
        <v>9</v>
      </c>
      <c r="N9" s="68">
        <v>9</v>
      </c>
      <c r="O9" s="68">
        <v>9</v>
      </c>
      <c r="P9" s="68">
        <v>9</v>
      </c>
      <c r="Q9" s="68">
        <v>9</v>
      </c>
      <c r="R9" s="68">
        <v>9</v>
      </c>
      <c r="S9" s="68">
        <v>9</v>
      </c>
      <c r="T9" s="68">
        <v>9</v>
      </c>
      <c r="U9" s="68">
        <v>9</v>
      </c>
      <c r="V9" s="68">
        <v>9</v>
      </c>
      <c r="W9" s="68">
        <v>9</v>
      </c>
      <c r="X9" s="68">
        <v>9</v>
      </c>
      <c r="Y9" s="68">
        <v>9</v>
      </c>
      <c r="Z9" s="68">
        <v>9</v>
      </c>
      <c r="AA9" s="68">
        <v>9</v>
      </c>
      <c r="AB9" s="68">
        <v>9</v>
      </c>
    </row>
    <row r="10" spans="2:28" ht="15.75" x14ac:dyDescent="0.3">
      <c r="B10" s="68" t="s">
        <v>91</v>
      </c>
      <c r="C10" s="68" t="s">
        <v>322</v>
      </c>
      <c r="D10" s="68">
        <v>8</v>
      </c>
      <c r="E10" s="68">
        <v>8</v>
      </c>
      <c r="F10" s="68">
        <v>8</v>
      </c>
      <c r="G10" s="68">
        <v>8</v>
      </c>
      <c r="H10" s="68">
        <v>9</v>
      </c>
      <c r="I10" s="68">
        <v>8</v>
      </c>
      <c r="J10" s="68">
        <v>8</v>
      </c>
      <c r="K10" s="68">
        <v>8</v>
      </c>
      <c r="L10" s="68">
        <v>8</v>
      </c>
      <c r="M10" s="68">
        <v>8</v>
      </c>
      <c r="N10" s="68">
        <v>8</v>
      </c>
      <c r="O10" s="68">
        <v>8</v>
      </c>
      <c r="P10" s="68">
        <v>8</v>
      </c>
      <c r="Q10" s="68">
        <v>8</v>
      </c>
      <c r="R10" s="68">
        <v>8</v>
      </c>
      <c r="S10" s="68">
        <v>8</v>
      </c>
      <c r="T10" s="68">
        <v>8</v>
      </c>
      <c r="U10" s="68">
        <v>8</v>
      </c>
      <c r="V10" s="68">
        <v>8</v>
      </c>
      <c r="W10" s="68">
        <v>8</v>
      </c>
      <c r="X10" s="68">
        <v>8</v>
      </c>
      <c r="Y10" s="68">
        <v>8</v>
      </c>
      <c r="Z10" s="68">
        <v>8</v>
      </c>
      <c r="AA10" s="68">
        <v>8</v>
      </c>
      <c r="AB10" s="68">
        <v>8</v>
      </c>
    </row>
    <row r="11" spans="2:28" ht="15.75" x14ac:dyDescent="0.3">
      <c r="B11" s="68" t="s">
        <v>89</v>
      </c>
      <c r="C11" s="68" t="s">
        <v>388</v>
      </c>
      <c r="D11" s="68">
        <v>7</v>
      </c>
      <c r="E11" s="68">
        <v>7</v>
      </c>
      <c r="F11" s="68">
        <v>7</v>
      </c>
      <c r="G11" s="68">
        <v>7</v>
      </c>
      <c r="H11" s="68">
        <v>7</v>
      </c>
      <c r="I11" s="69" t="s">
        <v>24</v>
      </c>
      <c r="J11" s="69" t="s">
        <v>24</v>
      </c>
      <c r="K11" s="69" t="s">
        <v>24</v>
      </c>
      <c r="L11" s="69" t="s">
        <v>24</v>
      </c>
      <c r="M11" s="69" t="s">
        <v>24</v>
      </c>
      <c r="N11" s="69" t="s">
        <v>24</v>
      </c>
      <c r="O11" s="69" t="s">
        <v>24</v>
      </c>
      <c r="P11" s="69" t="s">
        <v>24</v>
      </c>
      <c r="Q11" s="69" t="s">
        <v>24</v>
      </c>
      <c r="R11" s="69" t="s">
        <v>24</v>
      </c>
      <c r="S11" s="69" t="s">
        <v>24</v>
      </c>
      <c r="T11" s="69" t="s">
        <v>24</v>
      </c>
      <c r="U11" s="69" t="s">
        <v>24</v>
      </c>
      <c r="V11" s="69" t="s">
        <v>24</v>
      </c>
      <c r="W11" s="69" t="s">
        <v>24</v>
      </c>
      <c r="X11" s="69" t="s">
        <v>24</v>
      </c>
      <c r="Y11" s="69" t="s">
        <v>24</v>
      </c>
      <c r="Z11" s="69" t="s">
        <v>24</v>
      </c>
      <c r="AA11" s="69" t="s">
        <v>24</v>
      </c>
      <c r="AB11" s="69" t="s">
        <v>24</v>
      </c>
    </row>
    <row r="12" spans="2:28" ht="15.75" x14ac:dyDescent="0.3">
      <c r="B12" s="68" t="s">
        <v>90</v>
      </c>
      <c r="C12" s="68" t="s">
        <v>388</v>
      </c>
      <c r="D12" s="68">
        <v>7</v>
      </c>
      <c r="E12" s="68">
        <v>7</v>
      </c>
      <c r="F12" s="68">
        <v>7</v>
      </c>
      <c r="G12" s="68">
        <v>7</v>
      </c>
      <c r="H12" s="68">
        <v>7</v>
      </c>
      <c r="I12" s="69" t="s">
        <v>24</v>
      </c>
      <c r="J12" s="69" t="s">
        <v>24</v>
      </c>
      <c r="K12" s="69" t="s">
        <v>24</v>
      </c>
      <c r="L12" s="69" t="s">
        <v>24</v>
      </c>
      <c r="M12" s="69" t="s">
        <v>24</v>
      </c>
      <c r="N12" s="69" t="s">
        <v>24</v>
      </c>
      <c r="O12" s="69" t="s">
        <v>24</v>
      </c>
      <c r="P12" s="69" t="s">
        <v>24</v>
      </c>
      <c r="Q12" s="69" t="s">
        <v>24</v>
      </c>
      <c r="R12" s="69" t="s">
        <v>24</v>
      </c>
      <c r="S12" s="69" t="s">
        <v>24</v>
      </c>
      <c r="T12" s="69" t="s">
        <v>24</v>
      </c>
      <c r="U12" s="69" t="s">
        <v>24</v>
      </c>
      <c r="V12" s="69" t="s">
        <v>24</v>
      </c>
      <c r="W12" s="69" t="s">
        <v>24</v>
      </c>
      <c r="X12" s="69" t="s">
        <v>24</v>
      </c>
      <c r="Y12" s="69" t="s">
        <v>24</v>
      </c>
      <c r="Z12" s="69" t="s">
        <v>24</v>
      </c>
      <c r="AA12" s="69" t="s">
        <v>24</v>
      </c>
      <c r="AB12" s="69" t="s">
        <v>24</v>
      </c>
    </row>
    <row r="13" spans="2:28" ht="15.75" x14ac:dyDescent="0.3">
      <c r="B13" s="68" t="s">
        <v>91</v>
      </c>
      <c r="C13" s="68" t="s">
        <v>388</v>
      </c>
      <c r="D13" s="68">
        <v>7</v>
      </c>
      <c r="E13" s="68">
        <v>7</v>
      </c>
      <c r="F13" s="68">
        <v>7</v>
      </c>
      <c r="G13" s="68">
        <v>7</v>
      </c>
      <c r="H13" s="68">
        <v>7</v>
      </c>
      <c r="I13" s="69" t="s">
        <v>24</v>
      </c>
      <c r="J13" s="69" t="s">
        <v>24</v>
      </c>
      <c r="K13" s="69" t="s">
        <v>24</v>
      </c>
      <c r="L13" s="69" t="s">
        <v>24</v>
      </c>
      <c r="M13" s="69" t="s">
        <v>24</v>
      </c>
      <c r="N13" s="69" t="s">
        <v>24</v>
      </c>
      <c r="O13" s="69" t="s">
        <v>24</v>
      </c>
      <c r="P13" s="69" t="s">
        <v>24</v>
      </c>
      <c r="Q13" s="69" t="s">
        <v>24</v>
      </c>
      <c r="R13" s="69" t="s">
        <v>24</v>
      </c>
      <c r="S13" s="69" t="s">
        <v>24</v>
      </c>
      <c r="T13" s="69" t="s">
        <v>24</v>
      </c>
      <c r="U13" s="69" t="s">
        <v>24</v>
      </c>
      <c r="V13" s="69" t="s">
        <v>24</v>
      </c>
      <c r="W13" s="69" t="s">
        <v>24</v>
      </c>
      <c r="X13" s="69" t="s">
        <v>24</v>
      </c>
      <c r="Y13" s="69" t="s">
        <v>24</v>
      </c>
      <c r="Z13" s="69" t="s">
        <v>24</v>
      </c>
      <c r="AA13" s="69" t="s">
        <v>24</v>
      </c>
      <c r="AB13" s="69" t="s">
        <v>24</v>
      </c>
    </row>
    <row r="14" spans="2:28" ht="15.75" x14ac:dyDescent="0.3">
      <c r="B14" s="68" t="s">
        <v>89</v>
      </c>
      <c r="C14" s="68" t="s">
        <v>443</v>
      </c>
      <c r="D14" s="68">
        <v>33</v>
      </c>
      <c r="E14" s="68">
        <v>33</v>
      </c>
      <c r="F14" s="68">
        <v>33</v>
      </c>
      <c r="G14" s="68">
        <v>33</v>
      </c>
      <c r="H14" s="68">
        <v>33</v>
      </c>
      <c r="I14" s="68">
        <v>33</v>
      </c>
      <c r="J14" s="68">
        <v>33</v>
      </c>
      <c r="K14" s="68">
        <v>33</v>
      </c>
      <c r="L14" s="68">
        <v>33</v>
      </c>
      <c r="M14" s="68">
        <v>33</v>
      </c>
      <c r="N14" s="68">
        <v>33</v>
      </c>
      <c r="O14" s="68">
        <v>33</v>
      </c>
      <c r="P14" s="68">
        <v>33</v>
      </c>
      <c r="Q14" s="68">
        <v>33</v>
      </c>
      <c r="R14" s="68">
        <v>33</v>
      </c>
      <c r="S14" s="68">
        <v>33</v>
      </c>
      <c r="T14" s="68">
        <v>33</v>
      </c>
      <c r="U14" s="68">
        <v>33</v>
      </c>
      <c r="V14" s="68">
        <v>33</v>
      </c>
      <c r="W14" s="68">
        <v>33</v>
      </c>
      <c r="X14" s="68">
        <v>33</v>
      </c>
      <c r="Y14" s="68">
        <v>33</v>
      </c>
      <c r="Z14" s="68">
        <v>33</v>
      </c>
      <c r="AA14" s="68">
        <v>33</v>
      </c>
      <c r="AB14" s="68">
        <v>33</v>
      </c>
    </row>
    <row r="15" spans="2:28" ht="15.75" x14ac:dyDescent="0.3">
      <c r="B15" s="68" t="s">
        <v>90</v>
      </c>
      <c r="C15" s="68" t="s">
        <v>443</v>
      </c>
      <c r="D15" s="68">
        <v>33</v>
      </c>
      <c r="E15" s="68">
        <v>33</v>
      </c>
      <c r="F15" s="68">
        <v>33</v>
      </c>
      <c r="G15" s="68">
        <v>33</v>
      </c>
      <c r="H15" s="68">
        <v>33</v>
      </c>
      <c r="I15" s="68">
        <v>33</v>
      </c>
      <c r="J15" s="68">
        <v>33</v>
      </c>
      <c r="K15" s="68">
        <v>33</v>
      </c>
      <c r="L15" s="68">
        <v>33</v>
      </c>
      <c r="M15" s="68">
        <v>33</v>
      </c>
      <c r="N15" s="68">
        <v>33</v>
      </c>
      <c r="O15" s="68">
        <v>33</v>
      </c>
      <c r="P15" s="68">
        <v>33</v>
      </c>
      <c r="Q15" s="68">
        <v>33</v>
      </c>
      <c r="R15" s="68">
        <v>33</v>
      </c>
      <c r="S15" s="68">
        <v>33</v>
      </c>
      <c r="T15" s="68">
        <v>33</v>
      </c>
      <c r="U15" s="68">
        <v>33</v>
      </c>
      <c r="V15" s="68">
        <v>33</v>
      </c>
      <c r="W15" s="68">
        <v>33</v>
      </c>
      <c r="X15" s="68">
        <v>33</v>
      </c>
      <c r="Y15" s="68">
        <v>33</v>
      </c>
      <c r="Z15" s="68">
        <v>33</v>
      </c>
      <c r="AA15" s="68">
        <v>33</v>
      </c>
      <c r="AB15" s="68">
        <v>33</v>
      </c>
    </row>
    <row r="16" spans="2:28" ht="15.75" x14ac:dyDescent="0.3">
      <c r="B16" s="68" t="s">
        <v>91</v>
      </c>
      <c r="C16" s="68" t="s">
        <v>443</v>
      </c>
      <c r="D16" s="68">
        <v>33</v>
      </c>
      <c r="E16" s="68">
        <v>33</v>
      </c>
      <c r="F16" s="68">
        <v>33</v>
      </c>
      <c r="G16" s="68">
        <v>33</v>
      </c>
      <c r="H16" s="68">
        <v>33</v>
      </c>
      <c r="I16" s="68">
        <v>33</v>
      </c>
      <c r="J16" s="68">
        <v>33</v>
      </c>
      <c r="K16" s="68">
        <v>33</v>
      </c>
      <c r="L16" s="68">
        <v>33</v>
      </c>
      <c r="M16" s="68">
        <v>33</v>
      </c>
      <c r="N16" s="68">
        <v>33</v>
      </c>
      <c r="O16" s="68">
        <v>33</v>
      </c>
      <c r="P16" s="68">
        <v>33</v>
      </c>
      <c r="Q16" s="68">
        <v>33</v>
      </c>
      <c r="R16" s="68">
        <v>33</v>
      </c>
      <c r="S16" s="68">
        <v>33</v>
      </c>
      <c r="T16" s="68">
        <v>33</v>
      </c>
      <c r="U16" s="68">
        <v>33</v>
      </c>
      <c r="V16" s="68">
        <v>33</v>
      </c>
      <c r="W16" s="68">
        <v>33</v>
      </c>
      <c r="X16" s="68">
        <v>33</v>
      </c>
      <c r="Y16" s="68">
        <v>33</v>
      </c>
      <c r="Z16" s="68">
        <v>33</v>
      </c>
      <c r="AA16" s="68">
        <v>33</v>
      </c>
      <c r="AB16" s="68">
        <v>33</v>
      </c>
    </row>
    <row r="17" spans="2:29" ht="15.75" x14ac:dyDescent="0.3">
      <c r="B17" s="68" t="s">
        <v>89</v>
      </c>
      <c r="C17" s="68" t="s">
        <v>587</v>
      </c>
      <c r="D17" s="68">
        <v>50</v>
      </c>
      <c r="E17" s="68">
        <v>49</v>
      </c>
      <c r="F17" s="68">
        <v>47</v>
      </c>
      <c r="G17" s="68">
        <v>47</v>
      </c>
      <c r="H17" s="68">
        <v>46</v>
      </c>
      <c r="I17" s="68">
        <v>45</v>
      </c>
      <c r="J17" s="68">
        <v>44</v>
      </c>
      <c r="K17" s="68">
        <v>42</v>
      </c>
      <c r="L17" s="68">
        <v>41</v>
      </c>
      <c r="M17" s="68">
        <v>40</v>
      </c>
      <c r="N17" s="68">
        <v>40</v>
      </c>
      <c r="O17" s="68">
        <v>39</v>
      </c>
      <c r="P17" s="68">
        <v>39</v>
      </c>
      <c r="Q17" s="68">
        <v>39</v>
      </c>
      <c r="R17" s="68">
        <v>39</v>
      </c>
      <c r="S17" s="68">
        <v>39</v>
      </c>
      <c r="T17" s="68">
        <v>38</v>
      </c>
      <c r="U17" s="68">
        <v>38</v>
      </c>
      <c r="V17" s="68">
        <v>38</v>
      </c>
      <c r="W17" s="68">
        <v>38</v>
      </c>
      <c r="X17" s="68">
        <v>37</v>
      </c>
      <c r="Y17" s="68">
        <v>37</v>
      </c>
      <c r="Z17" s="68">
        <v>37</v>
      </c>
      <c r="AA17" s="68">
        <v>37</v>
      </c>
      <c r="AB17" s="68">
        <v>37</v>
      </c>
    </row>
    <row r="18" spans="2:29" ht="15.75" x14ac:dyDescent="0.3">
      <c r="B18" s="68" t="s">
        <v>90</v>
      </c>
      <c r="C18" s="68" t="s">
        <v>587</v>
      </c>
      <c r="D18" s="68">
        <v>50</v>
      </c>
      <c r="E18" s="68">
        <v>49</v>
      </c>
      <c r="F18" s="68">
        <v>47</v>
      </c>
      <c r="G18" s="68">
        <v>46</v>
      </c>
      <c r="H18" s="68">
        <v>44</v>
      </c>
      <c r="I18" s="68">
        <v>43</v>
      </c>
      <c r="J18" s="68">
        <v>42</v>
      </c>
      <c r="K18" s="68">
        <v>40</v>
      </c>
      <c r="L18" s="68">
        <v>39</v>
      </c>
      <c r="M18" s="68">
        <v>38</v>
      </c>
      <c r="N18" s="68">
        <v>37</v>
      </c>
      <c r="O18" s="68">
        <v>37</v>
      </c>
      <c r="P18" s="68">
        <v>36</v>
      </c>
      <c r="Q18" s="68">
        <v>36</v>
      </c>
      <c r="R18" s="68">
        <v>36</v>
      </c>
      <c r="S18" s="68">
        <v>36</v>
      </c>
      <c r="T18" s="68">
        <v>36</v>
      </c>
      <c r="U18" s="68">
        <v>36</v>
      </c>
      <c r="V18" s="68">
        <v>35</v>
      </c>
      <c r="W18" s="68">
        <v>35</v>
      </c>
      <c r="X18" s="68">
        <v>35</v>
      </c>
      <c r="Y18" s="68">
        <v>35</v>
      </c>
      <c r="Z18" s="68">
        <v>35</v>
      </c>
      <c r="AA18" s="68">
        <v>34</v>
      </c>
      <c r="AB18" s="68">
        <v>34</v>
      </c>
    </row>
    <row r="19" spans="2:29" ht="15.75" x14ac:dyDescent="0.3">
      <c r="B19" s="68" t="s">
        <v>91</v>
      </c>
      <c r="C19" s="68" t="s">
        <v>587</v>
      </c>
      <c r="D19" s="68">
        <v>50</v>
      </c>
      <c r="E19" s="68">
        <v>49</v>
      </c>
      <c r="F19" s="68">
        <v>47</v>
      </c>
      <c r="G19" s="68">
        <v>45</v>
      </c>
      <c r="H19" s="68">
        <v>43</v>
      </c>
      <c r="I19" s="68">
        <v>41</v>
      </c>
      <c r="J19" s="68">
        <v>39</v>
      </c>
      <c r="K19" s="68">
        <v>37</v>
      </c>
      <c r="L19" s="68">
        <v>36</v>
      </c>
      <c r="M19" s="68">
        <v>35</v>
      </c>
      <c r="N19" s="68">
        <v>34</v>
      </c>
      <c r="O19" s="68">
        <v>34</v>
      </c>
      <c r="P19" s="68">
        <v>33</v>
      </c>
      <c r="Q19" s="68">
        <v>33</v>
      </c>
      <c r="R19" s="68">
        <v>33</v>
      </c>
      <c r="S19" s="68">
        <v>33</v>
      </c>
      <c r="T19" s="68">
        <v>33</v>
      </c>
      <c r="U19" s="68">
        <v>32</v>
      </c>
      <c r="V19" s="68">
        <v>32</v>
      </c>
      <c r="W19" s="68">
        <v>32</v>
      </c>
      <c r="X19" s="68">
        <v>32</v>
      </c>
      <c r="Y19" s="68">
        <v>31</v>
      </c>
      <c r="Z19" s="68">
        <v>31</v>
      </c>
      <c r="AA19" s="68">
        <v>31</v>
      </c>
      <c r="AB19" s="68">
        <v>31</v>
      </c>
    </row>
    <row r="21" spans="2:29" ht="18" x14ac:dyDescent="0.25">
      <c r="B21" s="12" t="s">
        <v>588</v>
      </c>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3" spans="2:29" ht="15.75" x14ac:dyDescent="0.3">
      <c r="B23" s="30" t="s">
        <v>230</v>
      </c>
      <c r="C23" s="30" t="s">
        <v>92</v>
      </c>
      <c r="D23" s="30" t="s">
        <v>274</v>
      </c>
      <c r="E23" s="13">
        <v>2026</v>
      </c>
      <c r="F23" s="13">
        <v>2027</v>
      </c>
      <c r="G23" s="13">
        <v>2028</v>
      </c>
      <c r="H23" s="13">
        <v>2029</v>
      </c>
      <c r="I23" s="13">
        <v>2030</v>
      </c>
      <c r="J23" s="13">
        <v>2031</v>
      </c>
      <c r="K23" s="13">
        <v>2032</v>
      </c>
      <c r="L23" s="13">
        <v>2033</v>
      </c>
      <c r="M23" s="13">
        <v>2034</v>
      </c>
      <c r="N23" s="13">
        <v>2035</v>
      </c>
      <c r="O23" s="13">
        <v>2036</v>
      </c>
      <c r="P23" s="13">
        <v>2037</v>
      </c>
      <c r="Q23" s="13">
        <v>2038</v>
      </c>
      <c r="R23" s="13">
        <v>2039</v>
      </c>
      <c r="S23" s="13">
        <v>2040</v>
      </c>
      <c r="T23" s="13">
        <v>2041</v>
      </c>
      <c r="U23" s="13">
        <v>2042</v>
      </c>
      <c r="V23" s="13">
        <v>2043</v>
      </c>
      <c r="W23" s="13">
        <v>2044</v>
      </c>
      <c r="X23" s="13">
        <v>2045</v>
      </c>
      <c r="Y23" s="13">
        <v>2046</v>
      </c>
      <c r="Z23" s="13">
        <v>2047</v>
      </c>
      <c r="AA23" s="13">
        <v>2048</v>
      </c>
      <c r="AB23" s="13">
        <v>2049</v>
      </c>
      <c r="AC23" s="13">
        <v>2050</v>
      </c>
    </row>
    <row r="24" spans="2:29" ht="15.75" x14ac:dyDescent="0.3">
      <c r="B24" s="7" t="s">
        <v>589</v>
      </c>
      <c r="C24" s="7" t="s">
        <v>590</v>
      </c>
      <c r="D24" s="7" t="s">
        <v>443</v>
      </c>
      <c r="E24" s="7">
        <v>4.09</v>
      </c>
      <c r="F24" s="7">
        <v>4.09</v>
      </c>
      <c r="G24" s="7">
        <v>4.09</v>
      </c>
      <c r="H24" s="7">
        <v>4.09</v>
      </c>
      <c r="I24" s="7">
        <v>4.09</v>
      </c>
      <c r="J24" s="7">
        <v>4.09</v>
      </c>
      <c r="K24" s="7">
        <v>4.09</v>
      </c>
      <c r="L24" s="7">
        <v>4.09</v>
      </c>
      <c r="M24" s="7">
        <v>4.09</v>
      </c>
      <c r="N24" s="7">
        <v>4.09</v>
      </c>
      <c r="O24" s="7">
        <v>4.09</v>
      </c>
      <c r="P24" s="7">
        <v>4.09</v>
      </c>
      <c r="Q24" s="7">
        <v>4.09</v>
      </c>
      <c r="R24" s="7">
        <v>4.09</v>
      </c>
      <c r="S24" s="7">
        <v>4.09</v>
      </c>
      <c r="T24" s="7">
        <v>4.09</v>
      </c>
      <c r="U24" s="7">
        <v>4.09</v>
      </c>
      <c r="V24" s="7">
        <v>4.09</v>
      </c>
      <c r="W24" s="7">
        <v>4.09</v>
      </c>
      <c r="X24" s="7">
        <v>4.09</v>
      </c>
      <c r="Y24" s="7">
        <v>4.09</v>
      </c>
      <c r="Z24" s="7">
        <v>4.09</v>
      </c>
      <c r="AA24" s="7">
        <v>4.09</v>
      </c>
      <c r="AB24" s="7">
        <v>4.09</v>
      </c>
      <c r="AC24" s="7">
        <v>4.09</v>
      </c>
    </row>
    <row r="25" spans="2:29" ht="15.75" x14ac:dyDescent="0.3">
      <c r="B25" s="7" t="s">
        <v>169</v>
      </c>
      <c r="C25" s="7" t="s">
        <v>590</v>
      </c>
      <c r="D25" s="7" t="s">
        <v>443</v>
      </c>
      <c r="E25" s="7">
        <v>3.89</v>
      </c>
      <c r="F25" s="7">
        <v>3.89</v>
      </c>
      <c r="G25" s="7">
        <v>3.89</v>
      </c>
      <c r="H25" s="7">
        <v>3.89</v>
      </c>
      <c r="I25" s="7">
        <v>3.89</v>
      </c>
      <c r="J25" s="7">
        <v>3.89</v>
      </c>
      <c r="K25" s="7">
        <v>3.89</v>
      </c>
      <c r="L25" s="7">
        <v>3.89</v>
      </c>
      <c r="M25" s="7">
        <v>3.89</v>
      </c>
      <c r="N25" s="7">
        <v>3.89</v>
      </c>
      <c r="O25" s="7">
        <v>3.89</v>
      </c>
      <c r="P25" s="7">
        <v>3.89</v>
      </c>
      <c r="Q25" s="7">
        <v>3.89</v>
      </c>
      <c r="R25" s="7">
        <v>3.89</v>
      </c>
      <c r="S25" s="7">
        <v>3.89</v>
      </c>
      <c r="T25" s="7">
        <v>3.89</v>
      </c>
      <c r="U25" s="7">
        <v>3.89</v>
      </c>
      <c r="V25" s="7">
        <v>3.89</v>
      </c>
      <c r="W25" s="7">
        <v>3.89</v>
      </c>
      <c r="X25" s="7">
        <v>3.89</v>
      </c>
      <c r="Y25" s="7">
        <v>3.89</v>
      </c>
      <c r="Z25" s="7">
        <v>3.89</v>
      </c>
      <c r="AA25" s="7">
        <v>3.89</v>
      </c>
      <c r="AB25" s="7">
        <v>3.89</v>
      </c>
      <c r="AC25" s="7">
        <v>3.89</v>
      </c>
    </row>
    <row r="26" spans="2:29" ht="15.75" x14ac:dyDescent="0.3">
      <c r="B26" s="7" t="s">
        <v>175</v>
      </c>
      <c r="C26" s="7" t="s">
        <v>590</v>
      </c>
      <c r="D26" s="7" t="s">
        <v>443</v>
      </c>
      <c r="E26" s="7">
        <v>2.97</v>
      </c>
      <c r="F26" s="7">
        <v>2.97</v>
      </c>
      <c r="G26" s="7">
        <v>2.97</v>
      </c>
      <c r="H26" s="7">
        <v>2.97</v>
      </c>
      <c r="I26" s="7">
        <v>2.97</v>
      </c>
      <c r="J26" s="7">
        <v>2.97</v>
      </c>
      <c r="K26" s="7">
        <v>2.97</v>
      </c>
      <c r="L26" s="7">
        <v>2.97</v>
      </c>
      <c r="M26" s="7">
        <v>2.97</v>
      </c>
      <c r="N26" s="7">
        <v>2.97</v>
      </c>
      <c r="O26" s="7">
        <v>2.97</v>
      </c>
      <c r="P26" s="7">
        <v>2.97</v>
      </c>
      <c r="Q26" s="7">
        <v>2.97</v>
      </c>
      <c r="R26" s="7">
        <v>2.97</v>
      </c>
      <c r="S26" s="7">
        <v>2.97</v>
      </c>
      <c r="T26" s="7">
        <v>2.97</v>
      </c>
      <c r="U26" s="7">
        <v>2.97</v>
      </c>
      <c r="V26" s="7">
        <v>2.97</v>
      </c>
      <c r="W26" s="7">
        <v>2.97</v>
      </c>
      <c r="X26" s="7">
        <v>2.97</v>
      </c>
      <c r="Y26" s="7">
        <v>2.97</v>
      </c>
      <c r="Z26" s="7">
        <v>2.97</v>
      </c>
      <c r="AA26" s="7">
        <v>2.97</v>
      </c>
      <c r="AB26" s="7">
        <v>2.97</v>
      </c>
      <c r="AC26" s="7">
        <v>2.97</v>
      </c>
    </row>
    <row r="27" spans="2:29" ht="15.75" x14ac:dyDescent="0.3">
      <c r="B27" s="7" t="s">
        <v>167</v>
      </c>
      <c r="C27" s="7" t="s">
        <v>590</v>
      </c>
      <c r="D27" s="7" t="s">
        <v>443</v>
      </c>
      <c r="E27" s="7">
        <v>2.4300000000000002</v>
      </c>
      <c r="F27" s="7">
        <v>2.4300000000000002</v>
      </c>
      <c r="G27" s="7">
        <v>2.4300000000000002</v>
      </c>
      <c r="H27" s="7">
        <v>2.4300000000000002</v>
      </c>
      <c r="I27" s="7">
        <v>2.4300000000000002</v>
      </c>
      <c r="J27" s="7">
        <v>2.4300000000000002</v>
      </c>
      <c r="K27" s="7">
        <v>2.4300000000000002</v>
      </c>
      <c r="L27" s="7">
        <v>2.4300000000000002</v>
      </c>
      <c r="M27" s="7">
        <v>2.4300000000000002</v>
      </c>
      <c r="N27" s="7">
        <v>2.4300000000000002</v>
      </c>
      <c r="O27" s="7">
        <v>2.4300000000000002</v>
      </c>
      <c r="P27" s="7">
        <v>2.4300000000000002</v>
      </c>
      <c r="Q27" s="7">
        <v>2.4300000000000002</v>
      </c>
      <c r="R27" s="7">
        <v>2.4300000000000002</v>
      </c>
      <c r="S27" s="7">
        <v>2.4300000000000002</v>
      </c>
      <c r="T27" s="7">
        <v>2.4300000000000002</v>
      </c>
      <c r="U27" s="7">
        <v>2.4300000000000002</v>
      </c>
      <c r="V27" s="7">
        <v>2.4300000000000002</v>
      </c>
      <c r="W27" s="7">
        <v>2.4300000000000002</v>
      </c>
      <c r="X27" s="7">
        <v>2.4300000000000002</v>
      </c>
      <c r="Y27" s="7">
        <v>2.4300000000000002</v>
      </c>
      <c r="Z27" s="7">
        <v>2.4300000000000002</v>
      </c>
      <c r="AA27" s="7">
        <v>2.4300000000000002</v>
      </c>
      <c r="AB27" s="7">
        <v>2.4300000000000002</v>
      </c>
      <c r="AC27" s="7">
        <v>2.4300000000000002</v>
      </c>
    </row>
    <row r="28" spans="2:29" ht="15.75" x14ac:dyDescent="0.3">
      <c r="B28" s="7" t="s">
        <v>154</v>
      </c>
      <c r="C28" s="7" t="s">
        <v>590</v>
      </c>
      <c r="D28" s="7" t="s">
        <v>443</v>
      </c>
      <c r="E28" s="7">
        <v>1.78</v>
      </c>
      <c r="F28" s="7">
        <v>1.78</v>
      </c>
      <c r="G28" s="7">
        <v>1.78</v>
      </c>
      <c r="H28" s="7">
        <v>1.78</v>
      </c>
      <c r="I28" s="7">
        <v>1.78</v>
      </c>
      <c r="J28" s="7">
        <v>1.78</v>
      </c>
      <c r="K28" s="7">
        <v>1.78</v>
      </c>
      <c r="L28" s="7">
        <v>1.78</v>
      </c>
      <c r="M28" s="7">
        <v>1.78</v>
      </c>
      <c r="N28" s="7">
        <v>1.78</v>
      </c>
      <c r="O28" s="7">
        <v>1.78</v>
      </c>
      <c r="P28" s="7">
        <v>1.78</v>
      </c>
      <c r="Q28" s="7">
        <v>1.78</v>
      </c>
      <c r="R28" s="7">
        <v>1.78</v>
      </c>
      <c r="S28" s="7">
        <v>1.78</v>
      </c>
      <c r="T28" s="7">
        <v>1.78</v>
      </c>
      <c r="U28" s="7">
        <v>1.78</v>
      </c>
      <c r="V28" s="7">
        <v>1.78</v>
      </c>
      <c r="W28" s="7">
        <v>1.78</v>
      </c>
      <c r="X28" s="7">
        <v>1.78</v>
      </c>
      <c r="Y28" s="7">
        <v>1.78</v>
      </c>
      <c r="Z28" s="7">
        <v>1.78</v>
      </c>
      <c r="AA28" s="7">
        <v>1.78</v>
      </c>
      <c r="AB28" s="7">
        <v>1.78</v>
      </c>
      <c r="AC28" s="7">
        <v>1.78</v>
      </c>
    </row>
    <row r="29" spans="2:29" ht="15.75" x14ac:dyDescent="0.3">
      <c r="B29" s="7" t="s">
        <v>168</v>
      </c>
      <c r="C29" s="7" t="s">
        <v>590</v>
      </c>
      <c r="D29" s="7" t="s">
        <v>443</v>
      </c>
      <c r="E29" s="7">
        <v>0.71</v>
      </c>
      <c r="F29" s="7">
        <v>0.71</v>
      </c>
      <c r="G29" s="7">
        <v>0.71</v>
      </c>
      <c r="H29" s="7">
        <v>0.71</v>
      </c>
      <c r="I29" s="7">
        <v>0.71</v>
      </c>
      <c r="J29" s="7">
        <v>0.71</v>
      </c>
      <c r="K29" s="7">
        <v>0.71</v>
      </c>
      <c r="L29" s="7">
        <v>0.71</v>
      </c>
      <c r="M29" s="7">
        <v>0.71</v>
      </c>
      <c r="N29" s="7">
        <v>0.71</v>
      </c>
      <c r="O29" s="7">
        <v>0.71</v>
      </c>
      <c r="P29" s="7">
        <v>0.71</v>
      </c>
      <c r="Q29" s="7">
        <v>0.71</v>
      </c>
      <c r="R29" s="7">
        <v>0.71</v>
      </c>
      <c r="S29" s="7">
        <v>0.71</v>
      </c>
      <c r="T29" s="7">
        <v>0.71</v>
      </c>
      <c r="U29" s="7">
        <v>0.71</v>
      </c>
      <c r="V29" s="7">
        <v>0.71</v>
      </c>
      <c r="W29" s="7">
        <v>0.71</v>
      </c>
      <c r="X29" s="7">
        <v>0.71</v>
      </c>
      <c r="Y29" s="7">
        <v>0.71</v>
      </c>
      <c r="Z29" s="7">
        <v>0.71</v>
      </c>
      <c r="AA29" s="7">
        <v>0.71</v>
      </c>
      <c r="AB29" s="7">
        <v>0.71</v>
      </c>
      <c r="AC29" s="7">
        <v>0.71</v>
      </c>
    </row>
    <row r="30" spans="2:29" ht="15.75" x14ac:dyDescent="0.3">
      <c r="B30" s="7" t="s">
        <v>171</v>
      </c>
      <c r="C30" s="7" t="s">
        <v>590</v>
      </c>
      <c r="D30" s="7" t="s">
        <v>443</v>
      </c>
      <c r="E30" s="7">
        <v>1.0900000000000001</v>
      </c>
      <c r="F30" s="7">
        <v>1.0900000000000001</v>
      </c>
      <c r="G30" s="7">
        <v>1.0900000000000001</v>
      </c>
      <c r="H30" s="7">
        <v>1.0900000000000001</v>
      </c>
      <c r="I30" s="7">
        <v>1.0900000000000001</v>
      </c>
      <c r="J30" s="7">
        <v>1.0900000000000001</v>
      </c>
      <c r="K30" s="7">
        <v>1.0900000000000001</v>
      </c>
      <c r="L30" s="7">
        <v>1.0900000000000001</v>
      </c>
      <c r="M30" s="7">
        <v>1.0900000000000001</v>
      </c>
      <c r="N30" s="7">
        <v>1.0900000000000001</v>
      </c>
      <c r="O30" s="7">
        <v>1.0900000000000001</v>
      </c>
      <c r="P30" s="7">
        <v>1.0900000000000001</v>
      </c>
      <c r="Q30" s="7">
        <v>1.0900000000000001</v>
      </c>
      <c r="R30" s="7">
        <v>1.0900000000000001</v>
      </c>
      <c r="S30" s="7">
        <v>1.0900000000000001</v>
      </c>
      <c r="T30" s="7">
        <v>1.0900000000000001</v>
      </c>
      <c r="U30" s="7">
        <v>1.0900000000000001</v>
      </c>
      <c r="V30" s="7">
        <v>1.0900000000000001</v>
      </c>
      <c r="W30" s="7">
        <v>1.0900000000000001</v>
      </c>
      <c r="X30" s="7">
        <v>1.0900000000000001</v>
      </c>
      <c r="Y30" s="7">
        <v>1.0900000000000001</v>
      </c>
      <c r="Z30" s="7">
        <v>1.0900000000000001</v>
      </c>
      <c r="AA30" s="7">
        <v>1.0900000000000001</v>
      </c>
      <c r="AB30" s="7">
        <v>1.0900000000000001</v>
      </c>
      <c r="AC30" s="7">
        <v>1.0900000000000001</v>
      </c>
    </row>
    <row r="31" spans="2:29" ht="15.75" x14ac:dyDescent="0.3">
      <c r="B31" s="7" t="s">
        <v>162</v>
      </c>
      <c r="C31" s="7" t="s">
        <v>590</v>
      </c>
      <c r="D31" s="7" t="s">
        <v>443</v>
      </c>
      <c r="E31" s="7">
        <v>2.48</v>
      </c>
      <c r="F31" s="7">
        <v>2.48</v>
      </c>
      <c r="G31" s="7">
        <v>2.48</v>
      </c>
      <c r="H31" s="7">
        <v>2.48</v>
      </c>
      <c r="I31" s="7">
        <v>2.48</v>
      </c>
      <c r="J31" s="7">
        <v>2.48</v>
      </c>
      <c r="K31" s="7">
        <v>2.48</v>
      </c>
      <c r="L31" s="7">
        <v>2.48</v>
      </c>
      <c r="M31" s="7">
        <v>2.48</v>
      </c>
      <c r="N31" s="7">
        <v>2.48</v>
      </c>
      <c r="O31" s="7">
        <v>2.48</v>
      </c>
      <c r="P31" s="7">
        <v>2.48</v>
      </c>
      <c r="Q31" s="7">
        <v>2.48</v>
      </c>
      <c r="R31" s="7">
        <v>2.48</v>
      </c>
      <c r="S31" s="7">
        <v>2.48</v>
      </c>
      <c r="T31" s="7">
        <v>2.48</v>
      </c>
      <c r="U31" s="7">
        <v>2.48</v>
      </c>
      <c r="V31" s="7">
        <v>2.48</v>
      </c>
      <c r="W31" s="7">
        <v>2.48</v>
      </c>
      <c r="X31" s="7">
        <v>2.48</v>
      </c>
      <c r="Y31" s="7">
        <v>2.48</v>
      </c>
      <c r="Z31" s="7">
        <v>2.48</v>
      </c>
      <c r="AA31" s="7">
        <v>2.48</v>
      </c>
      <c r="AB31" s="7">
        <v>2.48</v>
      </c>
      <c r="AC31" s="7">
        <v>2.48</v>
      </c>
    </row>
    <row r="32" spans="2:29" ht="15.75" x14ac:dyDescent="0.3">
      <c r="B32" s="7" t="s">
        <v>155</v>
      </c>
      <c r="C32" s="7" t="s">
        <v>590</v>
      </c>
      <c r="D32" s="7" t="s">
        <v>443</v>
      </c>
      <c r="E32" s="7">
        <v>5.28</v>
      </c>
      <c r="F32" s="7">
        <v>5.28</v>
      </c>
      <c r="G32" s="7">
        <v>5.28</v>
      </c>
      <c r="H32" s="7">
        <v>5.28</v>
      </c>
      <c r="I32" s="7">
        <v>5.28</v>
      </c>
      <c r="J32" s="7">
        <v>5.28</v>
      </c>
      <c r="K32" s="7">
        <v>5.28</v>
      </c>
      <c r="L32" s="7">
        <v>5.28</v>
      </c>
      <c r="M32" s="7">
        <v>5.28</v>
      </c>
      <c r="N32" s="7">
        <v>5.28</v>
      </c>
      <c r="O32" s="7">
        <v>5.28</v>
      </c>
      <c r="P32" s="7">
        <v>5.28</v>
      </c>
      <c r="Q32" s="7">
        <v>5.28</v>
      </c>
      <c r="R32" s="7">
        <v>5.28</v>
      </c>
      <c r="S32" s="7">
        <v>5.28</v>
      </c>
      <c r="T32" s="7">
        <v>5.28</v>
      </c>
      <c r="U32" s="7">
        <v>5.28</v>
      </c>
      <c r="V32" s="7">
        <v>5.28</v>
      </c>
      <c r="W32" s="7">
        <v>5.28</v>
      </c>
      <c r="X32" s="7">
        <v>5.28</v>
      </c>
      <c r="Y32" s="7">
        <v>5.28</v>
      </c>
      <c r="Z32" s="7">
        <v>5.28</v>
      </c>
      <c r="AA32" s="7">
        <v>5.28</v>
      </c>
      <c r="AB32" s="7">
        <v>5.28</v>
      </c>
      <c r="AC32" s="7">
        <v>5.28</v>
      </c>
    </row>
    <row r="33" spans="2:29" ht="15.75" x14ac:dyDescent="0.3">
      <c r="B33" s="7" t="s">
        <v>158</v>
      </c>
      <c r="C33" s="7" t="s">
        <v>590</v>
      </c>
      <c r="D33" s="7" t="s">
        <v>443</v>
      </c>
      <c r="E33" s="7">
        <v>2.37</v>
      </c>
      <c r="F33" s="7">
        <v>2.37</v>
      </c>
      <c r="G33" s="7">
        <v>2.37</v>
      </c>
      <c r="H33" s="7">
        <v>2.37</v>
      </c>
      <c r="I33" s="7">
        <v>2.37</v>
      </c>
      <c r="J33" s="7">
        <v>2.37</v>
      </c>
      <c r="K33" s="7">
        <v>2.37</v>
      </c>
      <c r="L33" s="7">
        <v>2.37</v>
      </c>
      <c r="M33" s="7">
        <v>2.37</v>
      </c>
      <c r="N33" s="7">
        <v>2.37</v>
      </c>
      <c r="O33" s="7">
        <v>2.37</v>
      </c>
      <c r="P33" s="7">
        <v>2.37</v>
      </c>
      <c r="Q33" s="7">
        <v>2.37</v>
      </c>
      <c r="R33" s="7">
        <v>2.37</v>
      </c>
      <c r="S33" s="7">
        <v>2.37</v>
      </c>
      <c r="T33" s="7">
        <v>2.37</v>
      </c>
      <c r="U33" s="7">
        <v>2.37</v>
      </c>
      <c r="V33" s="7">
        <v>2.37</v>
      </c>
      <c r="W33" s="7">
        <v>2.37</v>
      </c>
      <c r="X33" s="7">
        <v>2.37</v>
      </c>
      <c r="Y33" s="7">
        <v>2.37</v>
      </c>
      <c r="Z33" s="7">
        <v>2.37</v>
      </c>
      <c r="AA33" s="7">
        <v>2.37</v>
      </c>
      <c r="AB33" s="7">
        <v>2.37</v>
      </c>
      <c r="AC33" s="7">
        <v>2.37</v>
      </c>
    </row>
    <row r="34" spans="2:29" ht="15.75" x14ac:dyDescent="0.3">
      <c r="B34" s="7" t="s">
        <v>170</v>
      </c>
      <c r="C34" s="7" t="s">
        <v>590</v>
      </c>
      <c r="D34" s="7" t="s">
        <v>443</v>
      </c>
      <c r="E34" s="7">
        <v>1.56</v>
      </c>
      <c r="F34" s="7">
        <v>1.56</v>
      </c>
      <c r="G34" s="7">
        <v>1.56</v>
      </c>
      <c r="H34" s="7">
        <v>1.56</v>
      </c>
      <c r="I34" s="7">
        <v>1.56</v>
      </c>
      <c r="J34" s="7">
        <v>1.56</v>
      </c>
      <c r="K34" s="7">
        <v>1.56</v>
      </c>
      <c r="L34" s="7">
        <v>1.56</v>
      </c>
      <c r="M34" s="7">
        <v>1.56</v>
      </c>
      <c r="N34" s="7">
        <v>1.56</v>
      </c>
      <c r="O34" s="7">
        <v>1.56</v>
      </c>
      <c r="P34" s="7">
        <v>1.56</v>
      </c>
      <c r="Q34" s="7">
        <v>1.56</v>
      </c>
      <c r="R34" s="7">
        <v>1.56</v>
      </c>
      <c r="S34" s="7">
        <v>1.56</v>
      </c>
      <c r="T34" s="7">
        <v>1.56</v>
      </c>
      <c r="U34" s="7">
        <v>1.56</v>
      </c>
      <c r="V34" s="7">
        <v>1.56</v>
      </c>
      <c r="W34" s="7">
        <v>1.56</v>
      </c>
      <c r="X34" s="7">
        <v>1.56</v>
      </c>
      <c r="Y34" s="7">
        <v>1.56</v>
      </c>
      <c r="Z34" s="7">
        <v>1.56</v>
      </c>
      <c r="AA34" s="7">
        <v>1.56</v>
      </c>
      <c r="AB34" s="7">
        <v>1.56</v>
      </c>
      <c r="AC34" s="7">
        <v>1.56</v>
      </c>
    </row>
    <row r="35" spans="2:29" ht="15.75" x14ac:dyDescent="0.3">
      <c r="B35" s="7" t="s">
        <v>163</v>
      </c>
      <c r="C35" s="7" t="s">
        <v>590</v>
      </c>
      <c r="D35" s="7" t="s">
        <v>443</v>
      </c>
      <c r="E35" s="7">
        <v>0.46</v>
      </c>
      <c r="F35" s="7">
        <v>0.46</v>
      </c>
      <c r="G35" s="7">
        <v>0.46</v>
      </c>
      <c r="H35" s="7">
        <v>0.46</v>
      </c>
      <c r="I35" s="7">
        <v>0.46</v>
      </c>
      <c r="J35" s="7">
        <v>0.46</v>
      </c>
      <c r="K35" s="7">
        <v>0.46</v>
      </c>
      <c r="L35" s="7">
        <v>0.46</v>
      </c>
      <c r="M35" s="7">
        <v>0.46</v>
      </c>
      <c r="N35" s="7">
        <v>0.46</v>
      </c>
      <c r="O35" s="7">
        <v>0.46</v>
      </c>
      <c r="P35" s="7">
        <v>0.46</v>
      </c>
      <c r="Q35" s="7">
        <v>0.46</v>
      </c>
      <c r="R35" s="7">
        <v>0.46</v>
      </c>
      <c r="S35" s="7">
        <v>0.46</v>
      </c>
      <c r="T35" s="7">
        <v>0.46</v>
      </c>
      <c r="U35" s="7">
        <v>0.46</v>
      </c>
      <c r="V35" s="7">
        <v>0.46</v>
      </c>
      <c r="W35" s="7">
        <v>0.46</v>
      </c>
      <c r="X35" s="7">
        <v>0.46</v>
      </c>
      <c r="Y35" s="7">
        <v>0.46</v>
      </c>
      <c r="Z35" s="7">
        <v>0.46</v>
      </c>
      <c r="AA35" s="7">
        <v>0.46</v>
      </c>
      <c r="AB35" s="7">
        <v>0.46</v>
      </c>
      <c r="AC35" s="7">
        <v>0.46</v>
      </c>
    </row>
    <row r="36" spans="2:29" ht="15.75" x14ac:dyDescent="0.3">
      <c r="B36" s="7" t="s">
        <v>161</v>
      </c>
      <c r="C36" s="7" t="s">
        <v>590</v>
      </c>
      <c r="D36" s="7" t="s">
        <v>443</v>
      </c>
      <c r="E36" s="7">
        <v>0.34</v>
      </c>
      <c r="F36" s="7">
        <v>0.34</v>
      </c>
      <c r="G36" s="7">
        <v>0.34</v>
      </c>
      <c r="H36" s="7">
        <v>0.34</v>
      </c>
      <c r="I36" s="7">
        <v>0.34</v>
      </c>
      <c r="J36" s="7">
        <v>0.34</v>
      </c>
      <c r="K36" s="7">
        <v>0.34</v>
      </c>
      <c r="L36" s="7">
        <v>0.34</v>
      </c>
      <c r="M36" s="7">
        <v>0.34</v>
      </c>
      <c r="N36" s="7">
        <v>0.34</v>
      </c>
      <c r="O36" s="7">
        <v>0.34</v>
      </c>
      <c r="P36" s="7">
        <v>0.34</v>
      </c>
      <c r="Q36" s="7">
        <v>0.34</v>
      </c>
      <c r="R36" s="7">
        <v>0.34</v>
      </c>
      <c r="S36" s="7">
        <v>0.34</v>
      </c>
      <c r="T36" s="7">
        <v>0.34</v>
      </c>
      <c r="U36" s="7">
        <v>0.34</v>
      </c>
      <c r="V36" s="7">
        <v>0.34</v>
      </c>
      <c r="W36" s="7">
        <v>0.34</v>
      </c>
      <c r="X36" s="7">
        <v>0.34</v>
      </c>
      <c r="Y36" s="7">
        <v>0.34</v>
      </c>
      <c r="Z36" s="7">
        <v>0.34</v>
      </c>
      <c r="AA36" s="7">
        <v>0.34</v>
      </c>
      <c r="AB36" s="7">
        <v>0.34</v>
      </c>
      <c r="AC36" s="7">
        <v>0.34</v>
      </c>
    </row>
    <row r="37" spans="2:29" ht="15.75" x14ac:dyDescent="0.3">
      <c r="B37" s="7" t="s">
        <v>165</v>
      </c>
      <c r="C37" s="7" t="s">
        <v>590</v>
      </c>
      <c r="D37" s="7" t="s">
        <v>443</v>
      </c>
      <c r="E37" s="7">
        <v>0.32</v>
      </c>
      <c r="F37" s="7">
        <v>0.32</v>
      </c>
      <c r="G37" s="7">
        <v>0.32</v>
      </c>
      <c r="H37" s="7">
        <v>0.32</v>
      </c>
      <c r="I37" s="7">
        <v>0.32</v>
      </c>
      <c r="J37" s="7">
        <v>0.32</v>
      </c>
      <c r="K37" s="7">
        <v>0.32</v>
      </c>
      <c r="L37" s="7">
        <v>0.32</v>
      </c>
      <c r="M37" s="7">
        <v>0.32</v>
      </c>
      <c r="N37" s="7">
        <v>0.32</v>
      </c>
      <c r="O37" s="7">
        <v>0.32</v>
      </c>
      <c r="P37" s="7">
        <v>0.32</v>
      </c>
      <c r="Q37" s="7">
        <v>0.32</v>
      </c>
      <c r="R37" s="7">
        <v>0.32</v>
      </c>
      <c r="S37" s="7">
        <v>0.32</v>
      </c>
      <c r="T37" s="7">
        <v>0.32</v>
      </c>
      <c r="U37" s="7">
        <v>0.32</v>
      </c>
      <c r="V37" s="7">
        <v>0.32</v>
      </c>
      <c r="W37" s="7">
        <v>0.32</v>
      </c>
      <c r="X37" s="7">
        <v>0.32</v>
      </c>
      <c r="Y37" s="7">
        <v>0.32</v>
      </c>
      <c r="Z37" s="7">
        <v>0.32</v>
      </c>
      <c r="AA37" s="7">
        <v>0.32</v>
      </c>
      <c r="AB37" s="7">
        <v>0.32</v>
      </c>
      <c r="AC37" s="7">
        <v>0.32</v>
      </c>
    </row>
    <row r="38" spans="2:29" ht="15.75" x14ac:dyDescent="0.3">
      <c r="B38" s="7" t="s">
        <v>156</v>
      </c>
      <c r="C38" s="7" t="s">
        <v>590</v>
      </c>
      <c r="D38" s="7" t="s">
        <v>443</v>
      </c>
      <c r="E38" s="7">
        <v>0.39</v>
      </c>
      <c r="F38" s="7">
        <v>0.39</v>
      </c>
      <c r="G38" s="7">
        <v>0.39</v>
      </c>
      <c r="H38" s="7">
        <v>0.39</v>
      </c>
      <c r="I38" s="7">
        <v>0.39</v>
      </c>
      <c r="J38" s="7">
        <v>0.39</v>
      </c>
      <c r="K38" s="7">
        <v>0.39</v>
      </c>
      <c r="L38" s="7">
        <v>0.39</v>
      </c>
      <c r="M38" s="7">
        <v>0.39</v>
      </c>
      <c r="N38" s="7">
        <v>0.39</v>
      </c>
      <c r="O38" s="7">
        <v>0.39</v>
      </c>
      <c r="P38" s="7">
        <v>0.39</v>
      </c>
      <c r="Q38" s="7">
        <v>0.39</v>
      </c>
      <c r="R38" s="7">
        <v>0.39</v>
      </c>
      <c r="S38" s="7">
        <v>0.39</v>
      </c>
      <c r="T38" s="7">
        <v>0.39</v>
      </c>
      <c r="U38" s="7">
        <v>0.39</v>
      </c>
      <c r="V38" s="7">
        <v>0.39</v>
      </c>
      <c r="W38" s="7">
        <v>0.39</v>
      </c>
      <c r="X38" s="7">
        <v>0.39</v>
      </c>
      <c r="Y38" s="7">
        <v>0.39</v>
      </c>
      <c r="Z38" s="7">
        <v>0.39</v>
      </c>
      <c r="AA38" s="7">
        <v>0.39</v>
      </c>
      <c r="AB38" s="7">
        <v>0.39</v>
      </c>
      <c r="AC38" s="7">
        <v>0.39</v>
      </c>
    </row>
    <row r="39" spans="2:29" ht="15.75" x14ac:dyDescent="0.3">
      <c r="B39" s="7" t="s">
        <v>160</v>
      </c>
      <c r="C39" s="7" t="s">
        <v>590</v>
      </c>
      <c r="D39" s="7" t="s">
        <v>443</v>
      </c>
      <c r="E39" s="7">
        <v>0</v>
      </c>
      <c r="F39" s="7">
        <v>0</v>
      </c>
      <c r="G39" s="7">
        <v>0</v>
      </c>
      <c r="H39" s="7">
        <v>0</v>
      </c>
      <c r="I39" s="7">
        <v>0</v>
      </c>
      <c r="J39" s="7">
        <v>0</v>
      </c>
      <c r="K39" s="7">
        <v>0</v>
      </c>
      <c r="L39" s="7">
        <v>0</v>
      </c>
      <c r="M39" s="7">
        <v>0</v>
      </c>
      <c r="N39" s="7">
        <v>0</v>
      </c>
      <c r="O39" s="7">
        <v>0</v>
      </c>
      <c r="P39" s="7">
        <v>0</v>
      </c>
      <c r="Q39" s="7">
        <v>0</v>
      </c>
      <c r="R39" s="7">
        <v>0</v>
      </c>
      <c r="S39" s="7">
        <v>0</v>
      </c>
      <c r="T39" s="7">
        <v>0</v>
      </c>
      <c r="U39" s="7">
        <v>0</v>
      </c>
      <c r="V39" s="7">
        <v>0</v>
      </c>
      <c r="W39" s="7">
        <v>0</v>
      </c>
      <c r="X39" s="7">
        <v>0</v>
      </c>
      <c r="Y39" s="7">
        <v>0</v>
      </c>
      <c r="Z39" s="7">
        <v>0</v>
      </c>
      <c r="AA39" s="7">
        <v>0</v>
      </c>
      <c r="AB39" s="7">
        <v>0</v>
      </c>
      <c r="AC39" s="7">
        <v>0</v>
      </c>
    </row>
    <row r="40" spans="2:29" ht="15.75" x14ac:dyDescent="0.3">
      <c r="B40" s="7" t="s">
        <v>164</v>
      </c>
      <c r="C40" s="7" t="s">
        <v>590</v>
      </c>
      <c r="D40" s="7" t="s">
        <v>443</v>
      </c>
      <c r="E40" s="7">
        <v>0.06</v>
      </c>
      <c r="F40" s="7">
        <v>0.06</v>
      </c>
      <c r="G40" s="7">
        <v>0.06</v>
      </c>
      <c r="H40" s="7">
        <v>0.06</v>
      </c>
      <c r="I40" s="7">
        <v>0.06</v>
      </c>
      <c r="J40" s="7">
        <v>0.06</v>
      </c>
      <c r="K40" s="7">
        <v>0.06</v>
      </c>
      <c r="L40" s="7">
        <v>0.06</v>
      </c>
      <c r="M40" s="7">
        <v>0.06</v>
      </c>
      <c r="N40" s="7">
        <v>0.06</v>
      </c>
      <c r="O40" s="7">
        <v>0.06</v>
      </c>
      <c r="P40" s="7">
        <v>0.06</v>
      </c>
      <c r="Q40" s="7">
        <v>0.06</v>
      </c>
      <c r="R40" s="7">
        <v>0.06</v>
      </c>
      <c r="S40" s="7">
        <v>0.06</v>
      </c>
      <c r="T40" s="7">
        <v>0.06</v>
      </c>
      <c r="U40" s="7">
        <v>0.06</v>
      </c>
      <c r="V40" s="7">
        <v>0.06</v>
      </c>
      <c r="W40" s="7">
        <v>0.06</v>
      </c>
      <c r="X40" s="7">
        <v>0.06</v>
      </c>
      <c r="Y40" s="7">
        <v>0.06</v>
      </c>
      <c r="Z40" s="7">
        <v>0.06</v>
      </c>
      <c r="AA40" s="7">
        <v>0.06</v>
      </c>
      <c r="AB40" s="7">
        <v>0.06</v>
      </c>
      <c r="AC40" s="7">
        <v>0.06</v>
      </c>
    </row>
    <row r="41" spans="2:29" ht="15.75" x14ac:dyDescent="0.3">
      <c r="B41" s="7" t="s">
        <v>153</v>
      </c>
      <c r="C41" s="7" t="s">
        <v>590</v>
      </c>
      <c r="D41" s="7" t="s">
        <v>443</v>
      </c>
      <c r="E41" s="7">
        <v>0.21</v>
      </c>
      <c r="F41" s="7">
        <v>0.21</v>
      </c>
      <c r="G41" s="7">
        <v>0.21</v>
      </c>
      <c r="H41" s="7">
        <v>0.21</v>
      </c>
      <c r="I41" s="7">
        <v>0.21</v>
      </c>
      <c r="J41" s="7">
        <v>0.21</v>
      </c>
      <c r="K41" s="7">
        <v>0.21</v>
      </c>
      <c r="L41" s="7">
        <v>0.21</v>
      </c>
      <c r="M41" s="7">
        <v>0.21</v>
      </c>
      <c r="N41" s="7">
        <v>0.21</v>
      </c>
      <c r="O41" s="7">
        <v>0.21</v>
      </c>
      <c r="P41" s="7">
        <v>0.21</v>
      </c>
      <c r="Q41" s="7">
        <v>0.21</v>
      </c>
      <c r="R41" s="7">
        <v>0.21</v>
      </c>
      <c r="S41" s="7">
        <v>0.21</v>
      </c>
      <c r="T41" s="7">
        <v>0.21</v>
      </c>
      <c r="U41" s="7">
        <v>0.21</v>
      </c>
      <c r="V41" s="7">
        <v>0.21</v>
      </c>
      <c r="W41" s="7">
        <v>0.21</v>
      </c>
      <c r="X41" s="7">
        <v>0.21</v>
      </c>
      <c r="Y41" s="7">
        <v>0.21</v>
      </c>
      <c r="Z41" s="7">
        <v>0.21</v>
      </c>
      <c r="AA41" s="7">
        <v>0.21</v>
      </c>
      <c r="AB41" s="7">
        <v>0.21</v>
      </c>
      <c r="AC41" s="7">
        <v>0.21</v>
      </c>
    </row>
    <row r="42" spans="2:29" ht="15.75" x14ac:dyDescent="0.3">
      <c r="B42" s="7" t="s">
        <v>176</v>
      </c>
      <c r="C42" s="7" t="s">
        <v>590</v>
      </c>
      <c r="D42" s="7" t="s">
        <v>443</v>
      </c>
      <c r="E42" s="7">
        <v>1.32</v>
      </c>
      <c r="F42" s="7">
        <v>1.32</v>
      </c>
      <c r="G42" s="7">
        <v>1.32</v>
      </c>
      <c r="H42" s="7">
        <v>1.32</v>
      </c>
      <c r="I42" s="7">
        <v>1.32</v>
      </c>
      <c r="J42" s="7">
        <v>1.32</v>
      </c>
      <c r="K42" s="7">
        <v>1.32</v>
      </c>
      <c r="L42" s="7">
        <v>1.32</v>
      </c>
      <c r="M42" s="7">
        <v>1.32</v>
      </c>
      <c r="N42" s="7">
        <v>1.32</v>
      </c>
      <c r="O42" s="7">
        <v>1.32</v>
      </c>
      <c r="P42" s="7">
        <v>1.32</v>
      </c>
      <c r="Q42" s="7">
        <v>1.32</v>
      </c>
      <c r="R42" s="7">
        <v>1.32</v>
      </c>
      <c r="S42" s="7">
        <v>1.32</v>
      </c>
      <c r="T42" s="7">
        <v>1.32</v>
      </c>
      <c r="U42" s="7">
        <v>1.32</v>
      </c>
      <c r="V42" s="7">
        <v>1.32</v>
      </c>
      <c r="W42" s="7">
        <v>1.32</v>
      </c>
      <c r="X42" s="7">
        <v>1.32</v>
      </c>
      <c r="Y42" s="7">
        <v>1.32</v>
      </c>
      <c r="Z42" s="7">
        <v>1.32</v>
      </c>
      <c r="AA42" s="7">
        <v>1.32</v>
      </c>
      <c r="AB42" s="7">
        <v>1.32</v>
      </c>
      <c r="AC42" s="7">
        <v>1.32</v>
      </c>
    </row>
    <row r="43" spans="2:29" ht="15.75" x14ac:dyDescent="0.3">
      <c r="B43" s="7" t="s">
        <v>591</v>
      </c>
      <c r="C43" s="7" t="s">
        <v>590</v>
      </c>
      <c r="D43" s="7" t="s">
        <v>443</v>
      </c>
      <c r="E43" s="7">
        <v>1.57</v>
      </c>
      <c r="F43" s="7">
        <v>1.57</v>
      </c>
      <c r="G43" s="7">
        <v>1.57</v>
      </c>
      <c r="H43" s="7">
        <v>1.57</v>
      </c>
      <c r="I43" s="7">
        <v>1.57</v>
      </c>
      <c r="J43" s="7">
        <v>1.57</v>
      </c>
      <c r="K43" s="7">
        <v>1.57</v>
      </c>
      <c r="L43" s="7">
        <v>1.57</v>
      </c>
      <c r="M43" s="7">
        <v>1.57</v>
      </c>
      <c r="N43" s="7">
        <v>1.57</v>
      </c>
      <c r="O43" s="7">
        <v>1.57</v>
      </c>
      <c r="P43" s="7">
        <v>1.57</v>
      </c>
      <c r="Q43" s="7">
        <v>1.57</v>
      </c>
      <c r="R43" s="7">
        <v>1.57</v>
      </c>
      <c r="S43" s="7">
        <v>1.57</v>
      </c>
      <c r="T43" s="7">
        <v>1.57</v>
      </c>
      <c r="U43" s="7">
        <v>1.57</v>
      </c>
      <c r="V43" s="7">
        <v>1.57</v>
      </c>
      <c r="W43" s="7">
        <v>1.57</v>
      </c>
      <c r="X43" s="7">
        <v>1.57</v>
      </c>
      <c r="Y43" s="7">
        <v>1.57</v>
      </c>
      <c r="Z43" s="7">
        <v>1.57</v>
      </c>
      <c r="AA43" s="7">
        <v>1.57</v>
      </c>
      <c r="AB43" s="7">
        <v>1.57</v>
      </c>
      <c r="AC43" s="7">
        <v>1.57</v>
      </c>
    </row>
    <row r="44" spans="2:29" ht="15.75" x14ac:dyDescent="0.3">
      <c r="B44" s="7" t="s">
        <v>166</v>
      </c>
      <c r="C44" s="7" t="s">
        <v>590</v>
      </c>
      <c r="D44" s="7" t="s">
        <v>443</v>
      </c>
      <c r="E44" s="7">
        <v>1.6</v>
      </c>
      <c r="F44" s="7">
        <v>1.6</v>
      </c>
      <c r="G44" s="7">
        <v>1.6</v>
      </c>
      <c r="H44" s="7">
        <v>1.6</v>
      </c>
      <c r="I44" s="7">
        <v>1.6</v>
      </c>
      <c r="J44" s="7">
        <v>1.6</v>
      </c>
      <c r="K44" s="7">
        <v>1.6</v>
      </c>
      <c r="L44" s="7">
        <v>1.6</v>
      </c>
      <c r="M44" s="7">
        <v>1.6</v>
      </c>
      <c r="N44" s="7">
        <v>1.6</v>
      </c>
      <c r="O44" s="7">
        <v>1.6</v>
      </c>
      <c r="P44" s="7">
        <v>1.6</v>
      </c>
      <c r="Q44" s="7">
        <v>1.6</v>
      </c>
      <c r="R44" s="7">
        <v>1.6</v>
      </c>
      <c r="S44" s="7">
        <v>1.6</v>
      </c>
      <c r="T44" s="7">
        <v>1.6</v>
      </c>
      <c r="U44" s="7">
        <v>1.6</v>
      </c>
      <c r="V44" s="7">
        <v>1.6</v>
      </c>
      <c r="W44" s="7">
        <v>1.6</v>
      </c>
      <c r="X44" s="7">
        <v>1.6</v>
      </c>
      <c r="Y44" s="7">
        <v>1.6</v>
      </c>
      <c r="Z44" s="7">
        <v>1.6</v>
      </c>
      <c r="AA44" s="7">
        <v>1.6</v>
      </c>
      <c r="AB44" s="7">
        <v>1.6</v>
      </c>
      <c r="AC44" s="7">
        <v>1.6</v>
      </c>
    </row>
    <row r="45" spans="2:29" ht="15.75" x14ac:dyDescent="0.3">
      <c r="B45" s="7" t="s">
        <v>173</v>
      </c>
      <c r="C45" s="7" t="s">
        <v>590</v>
      </c>
      <c r="D45" s="7" t="s">
        <v>443</v>
      </c>
      <c r="E45" s="7">
        <v>2.12</v>
      </c>
      <c r="F45" s="7">
        <v>2.12</v>
      </c>
      <c r="G45" s="7">
        <v>2.12</v>
      </c>
      <c r="H45" s="7">
        <v>2.12</v>
      </c>
      <c r="I45" s="7">
        <v>2.12</v>
      </c>
      <c r="J45" s="7">
        <v>2.12</v>
      </c>
      <c r="K45" s="7">
        <v>2.12</v>
      </c>
      <c r="L45" s="7">
        <v>2.12</v>
      </c>
      <c r="M45" s="7">
        <v>2.12</v>
      </c>
      <c r="N45" s="7">
        <v>2.12</v>
      </c>
      <c r="O45" s="7">
        <v>2.12</v>
      </c>
      <c r="P45" s="7">
        <v>2.12</v>
      </c>
      <c r="Q45" s="7">
        <v>2.12</v>
      </c>
      <c r="R45" s="7">
        <v>2.12</v>
      </c>
      <c r="S45" s="7">
        <v>2.12</v>
      </c>
      <c r="T45" s="7">
        <v>2.12</v>
      </c>
      <c r="U45" s="7">
        <v>2.12</v>
      </c>
      <c r="V45" s="7">
        <v>2.12</v>
      </c>
      <c r="W45" s="7">
        <v>2.12</v>
      </c>
      <c r="X45" s="7">
        <v>2.12</v>
      </c>
      <c r="Y45" s="7">
        <v>2.12</v>
      </c>
      <c r="Z45" s="7">
        <v>2.12</v>
      </c>
      <c r="AA45" s="7">
        <v>2.12</v>
      </c>
      <c r="AB45" s="7">
        <v>2.12</v>
      </c>
      <c r="AC45" s="7">
        <v>2.12</v>
      </c>
    </row>
    <row r="46" spans="2:29" ht="15.75" x14ac:dyDescent="0.3">
      <c r="B46" s="7" t="s">
        <v>157</v>
      </c>
      <c r="C46" s="7" t="s">
        <v>590</v>
      </c>
      <c r="D46" s="7" t="s">
        <v>443</v>
      </c>
      <c r="E46" s="7">
        <v>3.44</v>
      </c>
      <c r="F46" s="7">
        <v>3.44</v>
      </c>
      <c r="G46" s="7">
        <v>3.44</v>
      </c>
      <c r="H46" s="7">
        <v>3.44</v>
      </c>
      <c r="I46" s="7">
        <v>3.44</v>
      </c>
      <c r="J46" s="7">
        <v>3.44</v>
      </c>
      <c r="K46" s="7">
        <v>3.44</v>
      </c>
      <c r="L46" s="7">
        <v>3.44</v>
      </c>
      <c r="M46" s="7">
        <v>3.44</v>
      </c>
      <c r="N46" s="7">
        <v>3.44</v>
      </c>
      <c r="O46" s="7">
        <v>3.44</v>
      </c>
      <c r="P46" s="7">
        <v>3.44</v>
      </c>
      <c r="Q46" s="7">
        <v>3.44</v>
      </c>
      <c r="R46" s="7">
        <v>3.44</v>
      </c>
      <c r="S46" s="7">
        <v>3.44</v>
      </c>
      <c r="T46" s="7">
        <v>3.44</v>
      </c>
      <c r="U46" s="7">
        <v>3.44</v>
      </c>
      <c r="V46" s="7">
        <v>3.44</v>
      </c>
      <c r="W46" s="7">
        <v>3.44</v>
      </c>
      <c r="X46" s="7">
        <v>3.44</v>
      </c>
      <c r="Y46" s="7">
        <v>3.44</v>
      </c>
      <c r="Z46" s="7">
        <v>3.44</v>
      </c>
      <c r="AA46" s="7">
        <v>3.44</v>
      </c>
      <c r="AB46" s="7">
        <v>3.44</v>
      </c>
      <c r="AC46" s="7">
        <v>3.44</v>
      </c>
    </row>
  </sheetData>
  <mergeCells count="3">
    <mergeCell ref="B2:E2"/>
    <mergeCell ref="B3:N3"/>
    <mergeCell ref="B6:Y6"/>
  </mergeCells>
  <hyperlinks>
    <hyperlink ref="B1" location="Summary!A1" display="Back to summary" xr:uid="{3A530109-3037-4284-A1DD-F200F6A1FA59}"/>
  </hyperlinks>
  <pageMargins left="0.75" right="0.75" top="1" bottom="1" header="0.5" footer="0.5"/>
  <headerFooter>
    <oddHeader>&amp;C&amp;"Aptos"&amp;10&amp;KFF0000 OFFICIAL&amp;1#_x000D_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14B07-0FE9-4901-8927-F175E70BF147}">
  <sheetPr>
    <tabColor theme="5"/>
  </sheetPr>
  <dimension ref="B1:AA59"/>
  <sheetViews>
    <sheetView zoomScale="90" zoomScaleNormal="90" workbookViewId="0">
      <selection activeCell="B9" sqref="B5:AA22"/>
    </sheetView>
  </sheetViews>
  <sheetFormatPr defaultColWidth="9.140625" defaultRowHeight="15" x14ac:dyDescent="0.25"/>
  <cols>
    <col min="1" max="1" width="3" style="6" customWidth="1"/>
    <col min="2" max="2" width="38.7109375" style="6" customWidth="1"/>
    <col min="3" max="3" width="9.28515625" style="6" customWidth="1"/>
    <col min="4" max="4" width="10.5703125" style="6" customWidth="1"/>
    <col min="5" max="6" width="9.140625" style="6"/>
    <col min="7" max="11" width="10.42578125" style="6" bestFit="1" customWidth="1"/>
    <col min="12" max="12" width="9.5703125" style="6" customWidth="1"/>
    <col min="13" max="13" width="10.42578125" style="6" bestFit="1" customWidth="1"/>
    <col min="14" max="14" width="10.5703125" style="6" customWidth="1"/>
    <col min="15" max="27" width="10.42578125" style="6" bestFit="1" customWidth="1"/>
    <col min="28" max="16384" width="9.140625" style="6"/>
  </cols>
  <sheetData>
    <row r="1" spans="2:27" ht="24.95" customHeight="1" x14ac:dyDescent="0.25">
      <c r="B1" s="46" t="s">
        <v>84</v>
      </c>
    </row>
    <row r="2" spans="2:27" ht="36" customHeight="1" thickBot="1" x14ac:dyDescent="0.3">
      <c r="B2" s="259" t="s">
        <v>592</v>
      </c>
      <c r="C2" s="259"/>
      <c r="D2" s="259"/>
      <c r="E2" s="259"/>
      <c r="F2" s="259"/>
      <c r="G2" s="259"/>
      <c r="H2" s="9"/>
      <c r="I2" s="9"/>
      <c r="L2" s="40"/>
      <c r="N2" s="42"/>
      <c r="P2" s="41"/>
      <c r="Q2" s="43"/>
    </row>
    <row r="3" spans="2:27" ht="54" customHeight="1" x14ac:dyDescent="0.25">
      <c r="B3" s="287" t="s">
        <v>725</v>
      </c>
      <c r="C3" s="288"/>
      <c r="D3" s="288"/>
      <c r="E3" s="288"/>
      <c r="F3" s="288"/>
      <c r="G3" s="288"/>
      <c r="H3" s="288"/>
      <c r="I3" s="288"/>
      <c r="J3" s="288"/>
      <c r="K3" s="288"/>
      <c r="L3" s="288"/>
      <c r="M3" s="288"/>
    </row>
    <row r="4" spans="2:27" ht="18" customHeight="1" x14ac:dyDescent="0.25"/>
    <row r="5" spans="2:27" ht="18" customHeight="1" x14ac:dyDescent="0.25">
      <c r="B5" s="12" t="s">
        <v>593</v>
      </c>
      <c r="C5" s="1"/>
      <c r="D5" s="1"/>
      <c r="E5" s="1"/>
      <c r="F5" s="1"/>
      <c r="G5" s="1"/>
      <c r="H5" s="1"/>
      <c r="I5" s="1"/>
      <c r="J5" s="1"/>
      <c r="K5" s="1"/>
      <c r="L5" s="1"/>
      <c r="M5" s="1"/>
      <c r="N5" s="1"/>
      <c r="O5" s="1"/>
      <c r="P5" s="1"/>
      <c r="Q5" s="1"/>
      <c r="R5" s="1"/>
      <c r="S5" s="1"/>
      <c r="T5" s="1"/>
      <c r="U5" s="1"/>
      <c r="V5" s="1"/>
      <c r="W5" s="1"/>
      <c r="X5" s="1"/>
      <c r="Y5" s="1"/>
      <c r="Z5" s="1"/>
      <c r="AA5" s="1"/>
    </row>
    <row r="6" spans="2:27" x14ac:dyDescent="0.25">
      <c r="B6" s="39" t="s">
        <v>594</v>
      </c>
    </row>
    <row r="7" spans="2:27" ht="15.75" x14ac:dyDescent="0.3">
      <c r="B7" s="30" t="s">
        <v>595</v>
      </c>
      <c r="C7" s="13">
        <v>2026</v>
      </c>
      <c r="D7" s="13">
        <v>2027</v>
      </c>
      <c r="E7" s="13">
        <v>2028</v>
      </c>
      <c r="F7" s="13">
        <v>2029</v>
      </c>
      <c r="G7" s="13">
        <v>2030</v>
      </c>
      <c r="H7" s="13">
        <v>2031</v>
      </c>
      <c r="I7" s="13">
        <v>2032</v>
      </c>
      <c r="J7" s="13">
        <v>2033</v>
      </c>
      <c r="K7" s="13">
        <v>2034</v>
      </c>
      <c r="L7" s="13">
        <v>2035</v>
      </c>
      <c r="M7" s="13">
        <v>2036</v>
      </c>
      <c r="N7" s="13">
        <v>2037</v>
      </c>
      <c r="O7" s="13">
        <v>2038</v>
      </c>
      <c r="P7" s="13">
        <v>2039</v>
      </c>
      <c r="Q7" s="13">
        <v>2040</v>
      </c>
      <c r="R7" s="13">
        <v>2041</v>
      </c>
      <c r="S7" s="13">
        <v>2042</v>
      </c>
      <c r="T7" s="13">
        <v>2043</v>
      </c>
      <c r="U7" s="13">
        <v>2044</v>
      </c>
      <c r="V7" s="13">
        <v>2045</v>
      </c>
      <c r="W7" s="13">
        <v>2046</v>
      </c>
      <c r="X7" s="13">
        <v>2047</v>
      </c>
      <c r="Y7" s="13">
        <v>2048</v>
      </c>
      <c r="Z7" s="13">
        <v>2049</v>
      </c>
      <c r="AA7" s="13">
        <v>2050</v>
      </c>
    </row>
    <row r="8" spans="2:27" ht="15.75" x14ac:dyDescent="0.3">
      <c r="B8" s="7" t="s">
        <v>596</v>
      </c>
      <c r="C8" s="7">
        <v>1566</v>
      </c>
      <c r="D8" s="7">
        <v>1515</v>
      </c>
      <c r="E8" s="7">
        <v>1471</v>
      </c>
      <c r="F8" s="7">
        <v>1430</v>
      </c>
      <c r="G8" s="7">
        <v>1392</v>
      </c>
      <c r="H8" s="7">
        <v>1358</v>
      </c>
      <c r="I8" s="7">
        <v>1325</v>
      </c>
      <c r="J8" s="7">
        <v>1293</v>
      </c>
      <c r="K8" s="7">
        <v>1261</v>
      </c>
      <c r="L8" s="7">
        <v>1230</v>
      </c>
      <c r="M8" s="7">
        <v>1200</v>
      </c>
      <c r="N8" s="7">
        <v>1171</v>
      </c>
      <c r="O8" s="7">
        <v>1143</v>
      </c>
      <c r="P8" s="7">
        <v>1115</v>
      </c>
      <c r="Q8" s="7">
        <v>1088</v>
      </c>
      <c r="R8" s="7">
        <v>1061</v>
      </c>
      <c r="S8" s="7">
        <v>1036</v>
      </c>
      <c r="T8" s="7">
        <v>1010</v>
      </c>
      <c r="U8" s="7">
        <v>986</v>
      </c>
      <c r="V8" s="7">
        <v>962</v>
      </c>
      <c r="W8" s="7">
        <v>938</v>
      </c>
      <c r="X8" s="7">
        <v>915</v>
      </c>
      <c r="Y8" s="7">
        <v>903</v>
      </c>
      <c r="Z8" s="7">
        <v>888</v>
      </c>
      <c r="AA8" s="7">
        <v>873</v>
      </c>
    </row>
    <row r="9" spans="2:27" ht="15.75" x14ac:dyDescent="0.3">
      <c r="B9" s="7" t="s">
        <v>597</v>
      </c>
      <c r="C9" s="7">
        <v>6454</v>
      </c>
      <c r="D9" s="7">
        <v>6441</v>
      </c>
      <c r="E9" s="7">
        <v>6458</v>
      </c>
      <c r="F9" s="7">
        <v>6485</v>
      </c>
      <c r="G9" s="7">
        <v>6511</v>
      </c>
      <c r="H9" s="7">
        <v>6524</v>
      </c>
      <c r="I9" s="7">
        <v>6530</v>
      </c>
      <c r="J9" s="7">
        <v>6530</v>
      </c>
      <c r="K9" s="7">
        <v>6538</v>
      </c>
      <c r="L9" s="7">
        <v>6541</v>
      </c>
      <c r="M9" s="7">
        <v>6447</v>
      </c>
      <c r="N9" s="7">
        <v>6303</v>
      </c>
      <c r="O9" s="7">
        <v>6134</v>
      </c>
      <c r="P9" s="7">
        <v>6059</v>
      </c>
      <c r="Q9" s="7">
        <v>6007</v>
      </c>
      <c r="R9" s="7">
        <v>5963</v>
      </c>
      <c r="S9" s="7">
        <v>5905</v>
      </c>
      <c r="T9" s="7">
        <v>5834</v>
      </c>
      <c r="U9" s="7">
        <v>5748</v>
      </c>
      <c r="V9" s="7">
        <v>5657</v>
      </c>
      <c r="W9" s="7">
        <v>5604</v>
      </c>
      <c r="X9" s="7">
        <v>5574</v>
      </c>
      <c r="Y9" s="7">
        <v>5563</v>
      </c>
      <c r="Z9" s="7">
        <v>5554</v>
      </c>
      <c r="AA9" s="7">
        <v>5548</v>
      </c>
    </row>
    <row r="10" spans="2:27" ht="15.75" x14ac:dyDescent="0.3">
      <c r="B10" s="7" t="s">
        <v>598</v>
      </c>
      <c r="C10" s="7">
        <v>3248</v>
      </c>
      <c r="D10" s="7">
        <v>2981</v>
      </c>
      <c r="E10" s="7">
        <v>2863</v>
      </c>
      <c r="F10" s="7">
        <v>2751</v>
      </c>
      <c r="G10" s="7">
        <v>2647</v>
      </c>
      <c r="H10" s="7">
        <v>2549</v>
      </c>
      <c r="I10" s="7">
        <v>2460</v>
      </c>
      <c r="J10" s="7">
        <v>2381</v>
      </c>
      <c r="K10" s="7">
        <v>2318</v>
      </c>
      <c r="L10" s="7">
        <v>2303</v>
      </c>
      <c r="M10" s="7">
        <v>2270</v>
      </c>
      <c r="N10" s="7">
        <v>2266</v>
      </c>
      <c r="O10" s="7">
        <v>2261</v>
      </c>
      <c r="P10" s="7">
        <v>2258</v>
      </c>
      <c r="Q10" s="7">
        <v>2251</v>
      </c>
      <c r="R10" s="7">
        <v>2246</v>
      </c>
      <c r="S10" s="7">
        <v>2240</v>
      </c>
      <c r="T10" s="7">
        <v>2241</v>
      </c>
      <c r="U10" s="7">
        <v>2242</v>
      </c>
      <c r="V10" s="7">
        <v>2241</v>
      </c>
      <c r="W10" s="7">
        <v>2238</v>
      </c>
      <c r="X10" s="7">
        <v>2232</v>
      </c>
      <c r="Y10" s="7">
        <v>2227</v>
      </c>
      <c r="Z10" s="7">
        <v>2219</v>
      </c>
      <c r="AA10" s="7">
        <v>2213</v>
      </c>
    </row>
    <row r="11" spans="2:27" ht="15.75" x14ac:dyDescent="0.3">
      <c r="B11" s="7" t="s">
        <v>599</v>
      </c>
      <c r="C11" s="7">
        <v>5396</v>
      </c>
      <c r="D11" s="7">
        <v>5366</v>
      </c>
      <c r="E11" s="7">
        <v>5344</v>
      </c>
      <c r="F11" s="7">
        <v>5326</v>
      </c>
      <c r="G11" s="7">
        <v>5292</v>
      </c>
      <c r="H11" s="7">
        <v>5246</v>
      </c>
      <c r="I11" s="7">
        <v>5202</v>
      </c>
      <c r="J11" s="7">
        <v>5164</v>
      </c>
      <c r="K11" s="7">
        <v>5116</v>
      </c>
      <c r="L11" s="7">
        <v>5053</v>
      </c>
      <c r="M11" s="7">
        <v>4996</v>
      </c>
      <c r="N11" s="7">
        <v>4957</v>
      </c>
      <c r="O11" s="7">
        <v>4937</v>
      </c>
      <c r="P11" s="7">
        <v>4927</v>
      </c>
      <c r="Q11" s="7">
        <v>4929</v>
      </c>
      <c r="R11" s="7">
        <v>4933</v>
      </c>
      <c r="S11" s="7">
        <v>4941</v>
      </c>
      <c r="T11" s="7">
        <v>4919</v>
      </c>
      <c r="U11" s="7">
        <v>4872</v>
      </c>
      <c r="V11" s="7">
        <v>4812</v>
      </c>
      <c r="W11" s="7">
        <v>4775</v>
      </c>
      <c r="X11" s="7">
        <v>4752</v>
      </c>
      <c r="Y11" s="7">
        <v>4734</v>
      </c>
      <c r="Z11" s="7">
        <v>4721</v>
      </c>
      <c r="AA11" s="7">
        <v>4721</v>
      </c>
    </row>
    <row r="12" spans="2:27" ht="15.75" x14ac:dyDescent="0.3">
      <c r="B12" s="7" t="s">
        <v>600</v>
      </c>
      <c r="C12" s="7">
        <v>3083</v>
      </c>
      <c r="D12" s="7">
        <v>3253</v>
      </c>
      <c r="E12" s="7">
        <v>3026</v>
      </c>
      <c r="F12" s="7">
        <v>2818</v>
      </c>
      <c r="G12" s="7">
        <v>2630</v>
      </c>
      <c r="H12" s="7">
        <v>2432</v>
      </c>
      <c r="I12" s="7">
        <v>2250</v>
      </c>
      <c r="J12" s="7">
        <v>2082</v>
      </c>
      <c r="K12" s="7">
        <v>1928</v>
      </c>
      <c r="L12" s="7">
        <v>1786</v>
      </c>
      <c r="M12" s="7">
        <v>1758</v>
      </c>
      <c r="N12" s="7">
        <v>1764</v>
      </c>
      <c r="O12" s="7">
        <v>1770</v>
      </c>
      <c r="P12" s="7">
        <v>1776</v>
      </c>
      <c r="Q12" s="7">
        <v>1781</v>
      </c>
      <c r="R12" s="7">
        <v>1786</v>
      </c>
      <c r="S12" s="7">
        <v>1790</v>
      </c>
      <c r="T12" s="7">
        <v>1794</v>
      </c>
      <c r="U12" s="7">
        <v>1798</v>
      </c>
      <c r="V12" s="7">
        <v>1802</v>
      </c>
      <c r="W12" s="7">
        <v>1807</v>
      </c>
      <c r="X12" s="7">
        <v>1811</v>
      </c>
      <c r="Y12" s="7">
        <v>1815</v>
      </c>
      <c r="Z12" s="7">
        <v>1819</v>
      </c>
      <c r="AA12" s="7">
        <v>1823</v>
      </c>
    </row>
    <row r="13" spans="2:27" ht="15.75" x14ac:dyDescent="0.3">
      <c r="B13" s="7" t="s">
        <v>601</v>
      </c>
      <c r="C13" s="7">
        <v>7105</v>
      </c>
      <c r="D13" s="7">
        <v>7248</v>
      </c>
      <c r="E13" s="7">
        <v>6904</v>
      </c>
      <c r="F13" s="7">
        <v>6576</v>
      </c>
      <c r="G13" s="7">
        <v>6264</v>
      </c>
      <c r="H13" s="7">
        <v>5967</v>
      </c>
      <c r="I13" s="7">
        <v>5684</v>
      </c>
      <c r="J13" s="7">
        <v>5414</v>
      </c>
      <c r="K13" s="7">
        <v>5157</v>
      </c>
      <c r="L13" s="7">
        <v>4912</v>
      </c>
      <c r="M13" s="7">
        <v>4865</v>
      </c>
      <c r="N13" s="7">
        <v>4882</v>
      </c>
      <c r="O13" s="7">
        <v>4901</v>
      </c>
      <c r="P13" s="7">
        <v>4914</v>
      </c>
      <c r="Q13" s="7">
        <v>4925</v>
      </c>
      <c r="R13" s="7">
        <v>4934</v>
      </c>
      <c r="S13" s="7">
        <v>4947</v>
      </c>
      <c r="T13" s="7">
        <v>4959</v>
      </c>
      <c r="U13" s="7">
        <v>4972</v>
      </c>
      <c r="V13" s="7">
        <v>4985</v>
      </c>
      <c r="W13" s="7">
        <v>4998</v>
      </c>
      <c r="X13" s="7">
        <v>5010</v>
      </c>
      <c r="Y13" s="7">
        <v>5023</v>
      </c>
      <c r="Z13" s="7">
        <v>5036</v>
      </c>
      <c r="AA13" s="7">
        <v>5049</v>
      </c>
    </row>
    <row r="14" spans="2:27" ht="15.75" x14ac:dyDescent="0.3">
      <c r="B14" s="7" t="s">
        <v>602</v>
      </c>
      <c r="C14" s="7">
        <v>1460</v>
      </c>
      <c r="D14" s="7">
        <v>1384</v>
      </c>
      <c r="E14" s="7">
        <v>1320</v>
      </c>
      <c r="F14" s="7">
        <v>1272</v>
      </c>
      <c r="G14" s="7">
        <v>1240</v>
      </c>
      <c r="H14" s="7">
        <v>1208</v>
      </c>
      <c r="I14" s="7">
        <v>1172</v>
      </c>
      <c r="J14" s="7">
        <v>1144</v>
      </c>
      <c r="K14" s="7">
        <v>1112</v>
      </c>
      <c r="L14" s="7">
        <v>1084</v>
      </c>
      <c r="M14" s="7">
        <v>1052</v>
      </c>
      <c r="N14" s="7">
        <v>1028</v>
      </c>
      <c r="O14" s="7">
        <v>1000</v>
      </c>
      <c r="P14" s="7">
        <v>972</v>
      </c>
      <c r="Q14" s="7">
        <v>964</v>
      </c>
      <c r="R14" s="7">
        <v>960</v>
      </c>
      <c r="S14" s="7">
        <v>952</v>
      </c>
      <c r="T14" s="7">
        <v>944</v>
      </c>
      <c r="U14" s="7">
        <v>940</v>
      </c>
      <c r="V14" s="7">
        <v>936</v>
      </c>
      <c r="W14" s="7">
        <v>932</v>
      </c>
      <c r="X14" s="7">
        <v>928</v>
      </c>
      <c r="Y14" s="7">
        <v>924</v>
      </c>
      <c r="Z14" s="7">
        <v>920</v>
      </c>
      <c r="AA14" s="7">
        <v>916</v>
      </c>
    </row>
    <row r="15" spans="2:27" ht="15.75" x14ac:dyDescent="0.3">
      <c r="B15" s="7" t="s">
        <v>603</v>
      </c>
      <c r="C15" s="7">
        <f>AVERAGE(C14,C16)</f>
        <v>1902</v>
      </c>
      <c r="D15" s="7">
        <f t="shared" ref="D15:AA15" si="0">AVERAGE(D14,D16)</f>
        <v>1804</v>
      </c>
      <c r="E15" s="7">
        <f t="shared" si="0"/>
        <v>1720</v>
      </c>
      <c r="F15" s="7">
        <f t="shared" si="0"/>
        <v>1660</v>
      </c>
      <c r="G15" s="7">
        <f t="shared" si="0"/>
        <v>1616</v>
      </c>
      <c r="H15" s="7">
        <f t="shared" si="0"/>
        <v>1568</v>
      </c>
      <c r="I15" s="7">
        <f t="shared" si="0"/>
        <v>1522</v>
      </c>
      <c r="J15" s="7">
        <f t="shared" si="0"/>
        <v>1480</v>
      </c>
      <c r="K15" s="7">
        <f t="shared" si="0"/>
        <v>1436</v>
      </c>
      <c r="L15" s="7">
        <f t="shared" si="0"/>
        <v>1398</v>
      </c>
      <c r="M15" s="7">
        <f t="shared" si="0"/>
        <v>1358</v>
      </c>
      <c r="N15" s="7">
        <f t="shared" si="0"/>
        <v>1322</v>
      </c>
      <c r="O15" s="7">
        <f t="shared" si="0"/>
        <v>1284</v>
      </c>
      <c r="P15" s="7">
        <f t="shared" si="0"/>
        <v>1246</v>
      </c>
      <c r="Q15" s="7">
        <f t="shared" si="0"/>
        <v>1234</v>
      </c>
      <c r="R15" s="7">
        <f t="shared" si="0"/>
        <v>1228</v>
      </c>
      <c r="S15" s="7">
        <f t="shared" si="0"/>
        <v>1220</v>
      </c>
      <c r="T15" s="7">
        <f t="shared" si="0"/>
        <v>1212</v>
      </c>
      <c r="U15" s="7">
        <f t="shared" si="0"/>
        <v>1206</v>
      </c>
      <c r="V15" s="7">
        <f t="shared" si="0"/>
        <v>1200</v>
      </c>
      <c r="W15" s="7">
        <f t="shared" si="0"/>
        <v>1194</v>
      </c>
      <c r="X15" s="7">
        <f t="shared" si="0"/>
        <v>1188</v>
      </c>
      <c r="Y15" s="7">
        <f t="shared" si="0"/>
        <v>1186</v>
      </c>
      <c r="Z15" s="7">
        <f t="shared" si="0"/>
        <v>1180</v>
      </c>
      <c r="AA15" s="7">
        <f t="shared" si="0"/>
        <v>1178</v>
      </c>
    </row>
    <row r="16" spans="2:27" ht="15.75" x14ac:dyDescent="0.3">
      <c r="B16" s="7" t="s">
        <v>604</v>
      </c>
      <c r="C16" s="7">
        <v>2344</v>
      </c>
      <c r="D16" s="7">
        <v>2224</v>
      </c>
      <c r="E16" s="7">
        <v>2120</v>
      </c>
      <c r="F16" s="7">
        <v>2048</v>
      </c>
      <c r="G16" s="7">
        <v>1992</v>
      </c>
      <c r="H16" s="7">
        <v>1928</v>
      </c>
      <c r="I16" s="7">
        <v>1872</v>
      </c>
      <c r="J16" s="7">
        <v>1816</v>
      </c>
      <c r="K16" s="7">
        <v>1760</v>
      </c>
      <c r="L16" s="7">
        <v>1712</v>
      </c>
      <c r="M16" s="7">
        <v>1664</v>
      </c>
      <c r="N16" s="7">
        <v>1616</v>
      </c>
      <c r="O16" s="7">
        <v>1568</v>
      </c>
      <c r="P16" s="7">
        <v>1520</v>
      </c>
      <c r="Q16" s="7">
        <v>1504</v>
      </c>
      <c r="R16" s="7">
        <v>1496</v>
      </c>
      <c r="S16" s="7">
        <v>1488</v>
      </c>
      <c r="T16" s="7">
        <v>1480</v>
      </c>
      <c r="U16" s="7">
        <v>1472</v>
      </c>
      <c r="V16" s="7">
        <v>1464</v>
      </c>
      <c r="W16" s="7">
        <v>1456</v>
      </c>
      <c r="X16" s="7">
        <v>1448</v>
      </c>
      <c r="Y16" s="7">
        <v>1448</v>
      </c>
      <c r="Z16" s="7">
        <v>1440</v>
      </c>
      <c r="AA16" s="7">
        <v>1440</v>
      </c>
    </row>
    <row r="17" spans="2:27" ht="15.75" x14ac:dyDescent="0.3">
      <c r="B17" s="7" t="s">
        <v>605</v>
      </c>
      <c r="C17" s="7">
        <v>3276</v>
      </c>
      <c r="D17" s="7">
        <v>3120</v>
      </c>
      <c r="E17" s="7">
        <v>2976</v>
      </c>
      <c r="F17" s="7">
        <v>2880</v>
      </c>
      <c r="G17" s="7">
        <v>2796</v>
      </c>
      <c r="H17" s="7">
        <v>2700</v>
      </c>
      <c r="I17" s="7">
        <v>2616</v>
      </c>
      <c r="J17" s="7">
        <v>2532</v>
      </c>
      <c r="K17" s="7">
        <v>2460</v>
      </c>
      <c r="L17" s="7">
        <v>2376</v>
      </c>
      <c r="M17" s="7">
        <v>2304</v>
      </c>
      <c r="N17" s="7">
        <v>2232</v>
      </c>
      <c r="O17" s="7">
        <v>2160</v>
      </c>
      <c r="P17" s="7">
        <v>2100</v>
      </c>
      <c r="Q17" s="7">
        <v>2076</v>
      </c>
      <c r="R17" s="7">
        <v>2064</v>
      </c>
      <c r="S17" s="7">
        <v>2052</v>
      </c>
      <c r="T17" s="7">
        <v>2040</v>
      </c>
      <c r="U17" s="7">
        <v>2028</v>
      </c>
      <c r="V17" s="7">
        <v>2016</v>
      </c>
      <c r="W17" s="7">
        <v>2016</v>
      </c>
      <c r="X17" s="7">
        <v>2004</v>
      </c>
      <c r="Y17" s="7">
        <v>2004</v>
      </c>
      <c r="Z17" s="7">
        <v>1992</v>
      </c>
      <c r="AA17" s="7">
        <v>1992</v>
      </c>
    </row>
    <row r="18" spans="2:27" ht="15.75" x14ac:dyDescent="0.3">
      <c r="B18" s="7" t="s">
        <v>606</v>
      </c>
      <c r="C18" s="117" t="s">
        <v>607</v>
      </c>
      <c r="D18" s="117" t="s">
        <v>607</v>
      </c>
      <c r="E18" s="117" t="s">
        <v>607</v>
      </c>
      <c r="F18" s="117" t="s">
        <v>607</v>
      </c>
      <c r="G18" s="117" t="s">
        <v>607</v>
      </c>
      <c r="H18" s="117" t="s">
        <v>607</v>
      </c>
      <c r="I18" s="117" t="s">
        <v>607</v>
      </c>
      <c r="J18" s="117" t="s">
        <v>607</v>
      </c>
      <c r="K18" s="117" t="s">
        <v>607</v>
      </c>
      <c r="L18" s="116">
        <v>3528</v>
      </c>
      <c r="M18" s="116">
        <v>3457.44</v>
      </c>
      <c r="N18" s="116">
        <v>3388.2911999999997</v>
      </c>
      <c r="O18" s="116">
        <v>3320.5253759999996</v>
      </c>
      <c r="P18" s="116">
        <v>3254.1148684799996</v>
      </c>
      <c r="Q18" s="116">
        <v>3189.0325711103997</v>
      </c>
      <c r="R18" s="116">
        <v>3125.2519196881913</v>
      </c>
      <c r="S18" s="116">
        <v>3062.7468812944276</v>
      </c>
      <c r="T18" s="116">
        <v>3001.4919436685391</v>
      </c>
      <c r="U18" s="116">
        <v>2941.4621047951682</v>
      </c>
      <c r="V18" s="116">
        <v>2882.6328626992649</v>
      </c>
      <c r="W18" s="116">
        <v>2824.9802054452798</v>
      </c>
      <c r="X18" s="116">
        <v>2768.4806013363741</v>
      </c>
      <c r="Y18" s="116">
        <v>2713.1109893096464</v>
      </c>
      <c r="Z18" s="116">
        <v>2658.848769523453</v>
      </c>
      <c r="AA18" s="116">
        <v>2605.6717941329844</v>
      </c>
    </row>
    <row r="19" spans="2:27" ht="15.75" x14ac:dyDescent="0.3">
      <c r="B19" s="44" t="s">
        <v>608</v>
      </c>
      <c r="C19" s="117" t="s">
        <v>607</v>
      </c>
      <c r="D19" s="117" t="s">
        <v>607</v>
      </c>
      <c r="E19" s="117" t="s">
        <v>607</v>
      </c>
      <c r="F19" s="117" t="s">
        <v>607</v>
      </c>
      <c r="G19" s="117" t="s">
        <v>607</v>
      </c>
      <c r="H19" s="117" t="s">
        <v>607</v>
      </c>
      <c r="I19" s="117" t="s">
        <v>607</v>
      </c>
      <c r="J19" s="7"/>
      <c r="K19" s="7"/>
      <c r="L19" s="7"/>
      <c r="M19" s="7"/>
      <c r="N19" s="7"/>
      <c r="O19" s="7"/>
      <c r="P19" s="7"/>
      <c r="Q19" s="7"/>
      <c r="R19" s="7"/>
      <c r="S19" s="7"/>
      <c r="T19" s="7"/>
      <c r="U19" s="7"/>
      <c r="V19" s="7"/>
      <c r="W19" s="7"/>
      <c r="X19" s="7"/>
      <c r="Y19" s="7"/>
      <c r="Z19" s="7"/>
      <c r="AA19" s="7"/>
    </row>
    <row r="20" spans="2:27" ht="15.75" x14ac:dyDescent="0.3">
      <c r="B20" s="7" t="s">
        <v>609</v>
      </c>
      <c r="C20" s="117" t="s">
        <v>607</v>
      </c>
      <c r="D20" s="117" t="s">
        <v>607</v>
      </c>
      <c r="E20" s="117" t="s">
        <v>607</v>
      </c>
      <c r="F20" s="117" t="s">
        <v>607</v>
      </c>
      <c r="G20" s="117" t="s">
        <v>607</v>
      </c>
      <c r="H20" s="117" t="s">
        <v>607</v>
      </c>
      <c r="I20" s="117" t="s">
        <v>607</v>
      </c>
      <c r="J20" s="117" t="s">
        <v>607</v>
      </c>
      <c r="K20" s="117" t="s">
        <v>607</v>
      </c>
      <c r="L20" s="7">
        <v>16275</v>
      </c>
      <c r="M20" s="7">
        <v>14280</v>
      </c>
      <c r="N20" s="7">
        <v>14222</v>
      </c>
      <c r="O20" s="7">
        <v>14294</v>
      </c>
      <c r="P20" s="7">
        <v>14366</v>
      </c>
      <c r="Q20" s="7">
        <v>13994</v>
      </c>
      <c r="R20" s="7">
        <v>13553</v>
      </c>
      <c r="S20" s="7">
        <v>13103</v>
      </c>
      <c r="T20" s="7">
        <v>13047</v>
      </c>
      <c r="U20" s="7">
        <v>12741</v>
      </c>
      <c r="V20" s="7">
        <v>12375</v>
      </c>
      <c r="W20" s="7">
        <v>12052</v>
      </c>
      <c r="X20" s="7">
        <v>12045</v>
      </c>
      <c r="Y20" s="7">
        <v>12097</v>
      </c>
      <c r="Z20" s="7">
        <v>12149</v>
      </c>
      <c r="AA20" s="7">
        <v>12200</v>
      </c>
    </row>
    <row r="21" spans="2:27" ht="15.75" x14ac:dyDescent="0.3">
      <c r="B21" s="7" t="s">
        <v>610</v>
      </c>
      <c r="C21" s="117" t="s">
        <v>607</v>
      </c>
      <c r="D21" s="117" t="s">
        <v>607</v>
      </c>
      <c r="E21" s="117" t="s">
        <v>607</v>
      </c>
      <c r="F21" s="117" t="s">
        <v>607</v>
      </c>
      <c r="G21" s="117" t="s">
        <v>607</v>
      </c>
      <c r="H21" s="117" t="s">
        <v>607</v>
      </c>
      <c r="I21" s="117" t="s">
        <v>607</v>
      </c>
      <c r="J21" s="7"/>
      <c r="K21" s="7"/>
      <c r="L21" s="7"/>
      <c r="M21" s="7"/>
      <c r="N21" s="7"/>
      <c r="O21" s="7"/>
      <c r="P21" s="7"/>
      <c r="Q21" s="7"/>
      <c r="R21" s="7"/>
      <c r="S21" s="7"/>
      <c r="T21" s="7"/>
      <c r="U21" s="7"/>
      <c r="V21" s="7"/>
      <c r="W21" s="7"/>
      <c r="X21" s="7"/>
      <c r="Y21" s="7"/>
      <c r="Z21" s="7"/>
      <c r="AA21" s="7"/>
    </row>
    <row r="22" spans="2:27" ht="15.75" x14ac:dyDescent="0.3">
      <c r="B22" s="7" t="s">
        <v>611</v>
      </c>
      <c r="C22" s="117"/>
      <c r="D22" s="117"/>
      <c r="E22" s="117"/>
      <c r="F22" s="117"/>
      <c r="G22" s="117"/>
      <c r="H22" s="117"/>
      <c r="I22" s="117"/>
      <c r="J22" s="7"/>
      <c r="K22" s="7"/>
      <c r="L22" s="7"/>
      <c r="M22" s="7"/>
      <c r="N22" s="7"/>
      <c r="O22" s="7"/>
      <c r="P22" s="7"/>
      <c r="Q22" s="7"/>
      <c r="R22" s="7"/>
      <c r="S22" s="7"/>
      <c r="T22" s="7"/>
      <c r="U22" s="7"/>
      <c r="V22" s="7"/>
      <c r="W22" s="7"/>
      <c r="X22" s="7"/>
      <c r="Y22" s="7"/>
      <c r="Z22" s="7"/>
      <c r="AA22" s="7"/>
    </row>
    <row r="24" spans="2:27" ht="18" x14ac:dyDescent="0.25">
      <c r="B24" s="12" t="s">
        <v>612</v>
      </c>
      <c r="C24" s="1"/>
      <c r="D24" s="1"/>
      <c r="E24" s="1"/>
      <c r="F24" s="1"/>
      <c r="G24" s="1"/>
      <c r="H24" s="1"/>
      <c r="I24" s="1"/>
      <c r="J24" s="1"/>
      <c r="K24" s="1"/>
      <c r="L24" s="1"/>
      <c r="M24" s="1"/>
      <c r="N24" s="1"/>
      <c r="O24" s="1"/>
      <c r="P24" s="1"/>
      <c r="Q24" s="1"/>
      <c r="R24" s="1"/>
      <c r="S24" s="1"/>
      <c r="T24" s="1"/>
      <c r="U24" s="1"/>
      <c r="V24" s="1"/>
      <c r="W24" s="1"/>
      <c r="X24" s="1"/>
      <c r="Y24" s="1"/>
      <c r="Z24" s="1"/>
      <c r="AA24" s="1"/>
    </row>
    <row r="25" spans="2:27" x14ac:dyDescent="0.25">
      <c r="B25" s="39" t="s">
        <v>613</v>
      </c>
    </row>
    <row r="26" spans="2:27" ht="15.75" x14ac:dyDescent="0.3">
      <c r="B26" s="30" t="s">
        <v>595</v>
      </c>
      <c r="C26" s="13">
        <v>2026</v>
      </c>
      <c r="D26" s="13">
        <v>2027</v>
      </c>
      <c r="E26" s="13">
        <v>2028</v>
      </c>
      <c r="F26" s="13">
        <v>2029</v>
      </c>
      <c r="G26" s="13">
        <v>2030</v>
      </c>
      <c r="H26" s="13">
        <v>2031</v>
      </c>
      <c r="I26" s="13">
        <v>2032</v>
      </c>
      <c r="J26" s="13">
        <v>2033</v>
      </c>
      <c r="K26" s="13">
        <v>2034</v>
      </c>
      <c r="L26" s="13">
        <v>2035</v>
      </c>
      <c r="M26" s="13">
        <v>2036</v>
      </c>
      <c r="N26" s="13">
        <v>2037</v>
      </c>
      <c r="O26" s="13">
        <v>2038</v>
      </c>
      <c r="P26" s="13">
        <v>2039</v>
      </c>
      <c r="Q26" s="13">
        <v>2040</v>
      </c>
      <c r="R26" s="13">
        <v>2041</v>
      </c>
      <c r="S26" s="13">
        <v>2042</v>
      </c>
      <c r="T26" s="13">
        <v>2043</v>
      </c>
      <c r="U26" s="13">
        <v>2044</v>
      </c>
      <c r="V26" s="13">
        <v>2045</v>
      </c>
      <c r="W26" s="13">
        <v>2046</v>
      </c>
      <c r="X26" s="13">
        <v>2047</v>
      </c>
      <c r="Y26" s="13">
        <v>2048</v>
      </c>
      <c r="Z26" s="13">
        <v>2049</v>
      </c>
      <c r="AA26" s="13">
        <v>2050</v>
      </c>
    </row>
    <row r="27" spans="2:27" ht="15.75" x14ac:dyDescent="0.3">
      <c r="B27" s="7" t="s">
        <v>596</v>
      </c>
      <c r="C27" s="7">
        <v>1516</v>
      </c>
      <c r="D27" s="7">
        <v>1443</v>
      </c>
      <c r="E27" s="7">
        <v>1401</v>
      </c>
      <c r="F27" s="7">
        <v>1388</v>
      </c>
      <c r="G27" s="7">
        <v>1378</v>
      </c>
      <c r="H27" s="7">
        <v>1358</v>
      </c>
      <c r="I27" s="7">
        <v>1338</v>
      </c>
      <c r="J27" s="7">
        <v>1319</v>
      </c>
      <c r="K27" s="7">
        <v>1300</v>
      </c>
      <c r="L27" s="7">
        <v>1281</v>
      </c>
      <c r="M27" s="7">
        <v>1262</v>
      </c>
      <c r="N27" s="7">
        <v>1244</v>
      </c>
      <c r="O27" s="7">
        <v>1226</v>
      </c>
      <c r="P27" s="7">
        <v>1208</v>
      </c>
      <c r="Q27" s="7">
        <v>1191</v>
      </c>
      <c r="R27" s="7">
        <v>1174</v>
      </c>
      <c r="S27" s="7">
        <v>1157</v>
      </c>
      <c r="T27" s="7">
        <v>1140</v>
      </c>
      <c r="U27" s="7">
        <v>1123</v>
      </c>
      <c r="V27" s="7">
        <v>1107</v>
      </c>
      <c r="W27" s="7">
        <v>1091</v>
      </c>
      <c r="X27" s="7">
        <v>1075</v>
      </c>
      <c r="Y27" s="7">
        <v>1060</v>
      </c>
      <c r="Z27" s="7">
        <v>1044</v>
      </c>
      <c r="AA27" s="7">
        <v>1029</v>
      </c>
    </row>
    <row r="28" spans="2:27" ht="15.75" x14ac:dyDescent="0.3">
      <c r="B28" s="7" t="s">
        <v>614</v>
      </c>
      <c r="C28" s="7">
        <v>6453</v>
      </c>
      <c r="D28" s="7">
        <v>6435</v>
      </c>
      <c r="E28" s="7">
        <v>6424</v>
      </c>
      <c r="F28" s="7">
        <v>6395</v>
      </c>
      <c r="G28" s="7">
        <v>6358</v>
      </c>
      <c r="H28" s="7">
        <v>6327</v>
      </c>
      <c r="I28" s="7">
        <v>6308</v>
      </c>
      <c r="J28" s="7">
        <v>6295</v>
      </c>
      <c r="K28" s="7">
        <v>6287</v>
      </c>
      <c r="L28" s="7">
        <v>6284</v>
      </c>
      <c r="M28" s="7">
        <v>6284</v>
      </c>
      <c r="N28" s="7">
        <v>6220</v>
      </c>
      <c r="O28" s="7">
        <v>6115</v>
      </c>
      <c r="P28" s="7">
        <v>5979</v>
      </c>
      <c r="Q28" s="7">
        <v>5873</v>
      </c>
      <c r="R28" s="7">
        <v>5791</v>
      </c>
      <c r="S28" s="7">
        <v>5726</v>
      </c>
      <c r="T28" s="7">
        <v>5684</v>
      </c>
      <c r="U28" s="7">
        <v>5622</v>
      </c>
      <c r="V28" s="7">
        <v>5546</v>
      </c>
      <c r="W28" s="7">
        <v>5465</v>
      </c>
      <c r="X28" s="7">
        <v>5414</v>
      </c>
      <c r="Y28" s="7">
        <v>5390</v>
      </c>
      <c r="Z28" s="7">
        <v>5380</v>
      </c>
      <c r="AA28" s="7">
        <v>5376</v>
      </c>
    </row>
    <row r="29" spans="2:27" ht="15.75" x14ac:dyDescent="0.3">
      <c r="B29" s="7" t="s">
        <v>598</v>
      </c>
      <c r="C29" s="7">
        <v>3248</v>
      </c>
      <c r="D29" s="7">
        <v>2984</v>
      </c>
      <c r="E29" s="7">
        <v>2866</v>
      </c>
      <c r="F29" s="7">
        <v>2755</v>
      </c>
      <c r="G29" s="7">
        <v>2650</v>
      </c>
      <c r="H29" s="7">
        <v>2553</v>
      </c>
      <c r="I29" s="7">
        <v>2464</v>
      </c>
      <c r="J29" s="7">
        <v>2386</v>
      </c>
      <c r="K29" s="7">
        <v>2323</v>
      </c>
      <c r="L29" s="7">
        <v>2309</v>
      </c>
      <c r="M29" s="7">
        <v>2275</v>
      </c>
      <c r="N29" s="7">
        <v>2268</v>
      </c>
      <c r="O29" s="7">
        <v>2262</v>
      </c>
      <c r="P29" s="7">
        <v>2257</v>
      </c>
      <c r="Q29" s="7">
        <v>2253</v>
      </c>
      <c r="R29" s="7">
        <v>2249</v>
      </c>
      <c r="S29" s="7">
        <v>2246</v>
      </c>
      <c r="T29" s="7">
        <v>2242</v>
      </c>
      <c r="U29" s="7">
        <v>2236</v>
      </c>
      <c r="V29" s="7">
        <v>2232</v>
      </c>
      <c r="W29" s="7">
        <v>2227</v>
      </c>
      <c r="X29" s="7">
        <v>2222</v>
      </c>
      <c r="Y29" s="7">
        <v>2216</v>
      </c>
      <c r="Z29" s="7">
        <v>2210</v>
      </c>
      <c r="AA29" s="7">
        <v>2207</v>
      </c>
    </row>
    <row r="30" spans="2:27" ht="15.75" x14ac:dyDescent="0.3">
      <c r="B30" s="7" t="s">
        <v>599</v>
      </c>
      <c r="C30" s="7">
        <v>5380</v>
      </c>
      <c r="D30" s="7">
        <v>5342</v>
      </c>
      <c r="E30" s="7">
        <v>5320</v>
      </c>
      <c r="F30" s="7">
        <v>5306</v>
      </c>
      <c r="G30" s="7">
        <v>5300</v>
      </c>
      <c r="H30" s="7">
        <v>5300</v>
      </c>
      <c r="I30" s="7">
        <v>5307</v>
      </c>
      <c r="J30" s="7">
        <v>5311</v>
      </c>
      <c r="K30" s="7">
        <v>5314</v>
      </c>
      <c r="L30" s="7">
        <v>5316</v>
      </c>
      <c r="M30" s="7">
        <v>5317</v>
      </c>
      <c r="N30" s="7">
        <v>5316</v>
      </c>
      <c r="O30" s="7">
        <v>5316</v>
      </c>
      <c r="P30" s="7">
        <v>5315</v>
      </c>
      <c r="Q30" s="7">
        <v>5315</v>
      </c>
      <c r="R30" s="7">
        <v>5316</v>
      </c>
      <c r="S30" s="7">
        <v>5317</v>
      </c>
      <c r="T30" s="7">
        <v>5320</v>
      </c>
      <c r="U30" s="7">
        <v>5322</v>
      </c>
      <c r="V30" s="7">
        <v>5325</v>
      </c>
      <c r="W30" s="7">
        <v>5328</v>
      </c>
      <c r="X30" s="7">
        <v>5332</v>
      </c>
      <c r="Y30" s="7">
        <v>5335</v>
      </c>
      <c r="Z30" s="7">
        <v>5338</v>
      </c>
      <c r="AA30" s="7">
        <v>5342</v>
      </c>
    </row>
    <row r="31" spans="2:27" ht="15.75" x14ac:dyDescent="0.3">
      <c r="B31" s="7" t="s">
        <v>600</v>
      </c>
      <c r="C31" s="7">
        <v>3083</v>
      </c>
      <c r="D31" s="7">
        <v>3253</v>
      </c>
      <c r="E31" s="7">
        <v>3023</v>
      </c>
      <c r="F31" s="7">
        <v>2814</v>
      </c>
      <c r="G31" s="7">
        <v>2624</v>
      </c>
      <c r="H31" s="7">
        <v>2425</v>
      </c>
      <c r="I31" s="7">
        <v>2242</v>
      </c>
      <c r="J31" s="7">
        <v>2073</v>
      </c>
      <c r="K31" s="7">
        <v>1919</v>
      </c>
      <c r="L31" s="7">
        <v>1776</v>
      </c>
      <c r="M31" s="7">
        <v>1747</v>
      </c>
      <c r="N31" s="7">
        <v>1752</v>
      </c>
      <c r="O31" s="7">
        <v>1757</v>
      </c>
      <c r="P31" s="7">
        <v>1762</v>
      </c>
      <c r="Q31" s="7">
        <v>1767</v>
      </c>
      <c r="R31" s="7">
        <v>1770</v>
      </c>
      <c r="S31" s="7">
        <v>1773</v>
      </c>
      <c r="T31" s="7">
        <v>1776</v>
      </c>
      <c r="U31" s="7">
        <v>1780</v>
      </c>
      <c r="V31" s="7">
        <v>1783</v>
      </c>
      <c r="W31" s="7">
        <v>1786</v>
      </c>
      <c r="X31" s="7">
        <v>1789</v>
      </c>
      <c r="Y31" s="7">
        <v>1792</v>
      </c>
      <c r="Z31" s="7">
        <v>1795</v>
      </c>
      <c r="AA31" s="7">
        <v>1798</v>
      </c>
    </row>
    <row r="32" spans="2:27" ht="15.75" x14ac:dyDescent="0.3">
      <c r="B32" s="7" t="s">
        <v>601</v>
      </c>
      <c r="C32" s="7">
        <v>7105</v>
      </c>
      <c r="D32" s="7">
        <v>7248</v>
      </c>
      <c r="E32" s="7">
        <v>6906</v>
      </c>
      <c r="F32" s="7">
        <v>6580</v>
      </c>
      <c r="G32" s="7">
        <v>6269</v>
      </c>
      <c r="H32" s="7">
        <v>5973</v>
      </c>
      <c r="I32" s="7">
        <v>5691</v>
      </c>
      <c r="J32" s="7">
        <v>5422</v>
      </c>
      <c r="K32" s="7">
        <v>5166</v>
      </c>
      <c r="L32" s="7">
        <v>4922</v>
      </c>
      <c r="M32" s="7">
        <v>4873</v>
      </c>
      <c r="N32" s="7">
        <v>4888</v>
      </c>
      <c r="O32" s="7">
        <v>4904</v>
      </c>
      <c r="P32" s="7">
        <v>4919</v>
      </c>
      <c r="Q32" s="7">
        <v>4933</v>
      </c>
      <c r="R32" s="7">
        <v>4944</v>
      </c>
      <c r="S32" s="7">
        <v>4954</v>
      </c>
      <c r="T32" s="7">
        <v>4963</v>
      </c>
      <c r="U32" s="7">
        <v>4973</v>
      </c>
      <c r="V32" s="7">
        <v>4982</v>
      </c>
      <c r="W32" s="7">
        <v>4992</v>
      </c>
      <c r="X32" s="7">
        <v>5002</v>
      </c>
      <c r="Y32" s="7">
        <v>5012</v>
      </c>
      <c r="Z32" s="7">
        <v>5022</v>
      </c>
      <c r="AA32" s="7">
        <v>5031</v>
      </c>
    </row>
    <row r="33" spans="2:27" ht="15.75" x14ac:dyDescent="0.3">
      <c r="B33" s="7" t="s">
        <v>602</v>
      </c>
      <c r="C33" s="7">
        <v>1480</v>
      </c>
      <c r="D33" s="7">
        <v>1400</v>
      </c>
      <c r="E33" s="7">
        <v>1340</v>
      </c>
      <c r="F33" s="7">
        <v>1304</v>
      </c>
      <c r="G33" s="7">
        <v>1276</v>
      </c>
      <c r="H33" s="7">
        <v>1248</v>
      </c>
      <c r="I33" s="7">
        <v>1220</v>
      </c>
      <c r="J33" s="7">
        <v>1196</v>
      </c>
      <c r="K33" s="7">
        <v>1168</v>
      </c>
      <c r="L33" s="7">
        <v>1144</v>
      </c>
      <c r="M33" s="7">
        <v>1120</v>
      </c>
      <c r="N33" s="7">
        <v>1096</v>
      </c>
      <c r="O33" s="7">
        <v>1072</v>
      </c>
      <c r="P33" s="7">
        <v>1048</v>
      </c>
      <c r="Q33" s="7">
        <v>1044</v>
      </c>
      <c r="R33" s="7">
        <v>1036</v>
      </c>
      <c r="S33" s="7">
        <v>1032</v>
      </c>
      <c r="T33" s="7">
        <v>1028</v>
      </c>
      <c r="U33" s="7">
        <v>1024</v>
      </c>
      <c r="V33" s="7">
        <v>1020</v>
      </c>
      <c r="W33" s="7">
        <v>1016</v>
      </c>
      <c r="X33" s="7">
        <v>1016</v>
      </c>
      <c r="Y33" s="7">
        <v>1012</v>
      </c>
      <c r="Z33" s="7">
        <v>1012</v>
      </c>
      <c r="AA33" s="7">
        <v>1008</v>
      </c>
    </row>
    <row r="34" spans="2:27" ht="15.75" x14ac:dyDescent="0.3">
      <c r="B34" s="7" t="s">
        <v>603</v>
      </c>
      <c r="C34" s="7">
        <f>AVERAGE(C33,C35)</f>
        <v>1924</v>
      </c>
      <c r="D34" s="7">
        <f t="shared" ref="D34" si="1">AVERAGE(D33,D35)</f>
        <v>1820</v>
      </c>
      <c r="E34" s="7">
        <f t="shared" ref="E34" si="2">AVERAGE(E33,E35)</f>
        <v>1742</v>
      </c>
      <c r="F34" s="7">
        <f t="shared" ref="F34" si="3">AVERAGE(F33,F35)</f>
        <v>1696</v>
      </c>
      <c r="G34" s="7">
        <f t="shared" ref="G34" si="4">AVERAGE(G33,G35)</f>
        <v>1654</v>
      </c>
      <c r="H34" s="7">
        <f t="shared" ref="H34" si="5">AVERAGE(H33,H35)</f>
        <v>1616</v>
      </c>
      <c r="I34" s="7">
        <f t="shared" ref="I34" si="6">AVERAGE(I33,I35)</f>
        <v>1574</v>
      </c>
      <c r="J34" s="7">
        <f t="shared" ref="J34" si="7">AVERAGE(J33,J35)</f>
        <v>1538</v>
      </c>
      <c r="K34" s="7">
        <f t="shared" ref="K34" si="8">AVERAGE(K33,K35)</f>
        <v>1500</v>
      </c>
      <c r="L34" s="7">
        <f t="shared" ref="L34" si="9">AVERAGE(L33,L35)</f>
        <v>1464</v>
      </c>
      <c r="M34" s="7">
        <f t="shared" ref="M34" si="10">AVERAGE(M33,M35)</f>
        <v>1432</v>
      </c>
      <c r="N34" s="7">
        <f t="shared" ref="N34" si="11">AVERAGE(N33,N35)</f>
        <v>1396</v>
      </c>
      <c r="O34" s="7">
        <f t="shared" ref="O34" si="12">AVERAGE(O33,O35)</f>
        <v>1364</v>
      </c>
      <c r="P34" s="7">
        <f t="shared" ref="P34" si="13">AVERAGE(P33,P35)</f>
        <v>1332</v>
      </c>
      <c r="Q34" s="7">
        <f t="shared" ref="Q34" si="14">AVERAGE(Q33,Q35)</f>
        <v>1326</v>
      </c>
      <c r="R34" s="7">
        <f t="shared" ref="R34" si="15">AVERAGE(R33,R35)</f>
        <v>1314</v>
      </c>
      <c r="S34" s="7">
        <f t="shared" ref="S34" si="16">AVERAGE(S33,S35)</f>
        <v>1308</v>
      </c>
      <c r="T34" s="7">
        <f t="shared" ref="T34" si="17">AVERAGE(T33,T35)</f>
        <v>1302</v>
      </c>
      <c r="U34" s="7">
        <f t="shared" ref="U34" si="18">AVERAGE(U33,U35)</f>
        <v>1296</v>
      </c>
      <c r="V34" s="7">
        <f t="shared" ref="V34" si="19">AVERAGE(V33,V35)</f>
        <v>1294</v>
      </c>
      <c r="W34" s="7">
        <f t="shared" ref="W34" si="20">AVERAGE(W33,W35)</f>
        <v>1288</v>
      </c>
      <c r="X34" s="7">
        <f t="shared" ref="X34" si="21">AVERAGE(X33,X35)</f>
        <v>1288</v>
      </c>
      <c r="Y34" s="7">
        <f t="shared" ref="Y34" si="22">AVERAGE(Y33,Y35)</f>
        <v>1282</v>
      </c>
      <c r="Z34" s="7">
        <f t="shared" ref="Z34" si="23">AVERAGE(Z33,Z35)</f>
        <v>1282</v>
      </c>
      <c r="AA34" s="7">
        <f t="shared" ref="AA34" si="24">AVERAGE(AA33,AA35)</f>
        <v>1276</v>
      </c>
    </row>
    <row r="35" spans="2:27" ht="15.75" x14ac:dyDescent="0.3">
      <c r="B35" s="7" t="s">
        <v>604</v>
      </c>
      <c r="C35" s="7">
        <v>2368</v>
      </c>
      <c r="D35" s="7">
        <v>2240</v>
      </c>
      <c r="E35" s="7">
        <v>2144</v>
      </c>
      <c r="F35" s="7">
        <v>2088</v>
      </c>
      <c r="G35" s="7">
        <v>2032</v>
      </c>
      <c r="H35" s="7">
        <v>1984</v>
      </c>
      <c r="I35" s="7">
        <v>1928</v>
      </c>
      <c r="J35" s="7">
        <v>1880</v>
      </c>
      <c r="K35" s="7">
        <v>1832</v>
      </c>
      <c r="L35" s="7">
        <v>1784</v>
      </c>
      <c r="M35" s="7">
        <v>1744</v>
      </c>
      <c r="N35" s="7">
        <v>1696</v>
      </c>
      <c r="O35" s="7">
        <v>1656</v>
      </c>
      <c r="P35" s="7">
        <v>1616</v>
      </c>
      <c r="Q35" s="7">
        <v>1608</v>
      </c>
      <c r="R35" s="7">
        <v>1592</v>
      </c>
      <c r="S35" s="7">
        <v>1584</v>
      </c>
      <c r="T35" s="7">
        <v>1576</v>
      </c>
      <c r="U35" s="7">
        <v>1568</v>
      </c>
      <c r="V35" s="7">
        <v>1568</v>
      </c>
      <c r="W35" s="7">
        <v>1560</v>
      </c>
      <c r="X35" s="7">
        <v>1560</v>
      </c>
      <c r="Y35" s="7">
        <v>1552</v>
      </c>
      <c r="Z35" s="7">
        <v>1552</v>
      </c>
      <c r="AA35" s="7">
        <v>1544</v>
      </c>
    </row>
    <row r="36" spans="2:27" ht="15.75" x14ac:dyDescent="0.3">
      <c r="B36" s="7" t="s">
        <v>605</v>
      </c>
      <c r="C36" s="7">
        <v>3312</v>
      </c>
      <c r="D36" s="7">
        <v>3132</v>
      </c>
      <c r="E36" s="7">
        <v>3000</v>
      </c>
      <c r="F36" s="7">
        <v>2916</v>
      </c>
      <c r="G36" s="7">
        <v>2844</v>
      </c>
      <c r="H36" s="7">
        <v>2760</v>
      </c>
      <c r="I36" s="7">
        <v>2688</v>
      </c>
      <c r="J36" s="7">
        <v>2616</v>
      </c>
      <c r="K36" s="7">
        <v>2544</v>
      </c>
      <c r="L36" s="7">
        <v>2472</v>
      </c>
      <c r="M36" s="7">
        <v>2400</v>
      </c>
      <c r="N36" s="7">
        <v>2340</v>
      </c>
      <c r="O36" s="7">
        <v>2280</v>
      </c>
      <c r="P36" s="7">
        <v>2220</v>
      </c>
      <c r="Q36" s="7">
        <v>2196</v>
      </c>
      <c r="R36" s="7">
        <v>2184</v>
      </c>
      <c r="S36" s="7">
        <v>2172</v>
      </c>
      <c r="T36" s="7">
        <v>2160</v>
      </c>
      <c r="U36" s="7">
        <v>2148</v>
      </c>
      <c r="V36" s="7">
        <v>2148</v>
      </c>
      <c r="W36" s="7">
        <v>2136</v>
      </c>
      <c r="X36" s="7">
        <v>2136</v>
      </c>
      <c r="Y36" s="7">
        <v>2124</v>
      </c>
      <c r="Z36" s="7">
        <v>2124</v>
      </c>
      <c r="AA36" s="7">
        <v>2124</v>
      </c>
    </row>
    <row r="37" spans="2:27" ht="15.75" x14ac:dyDescent="0.3">
      <c r="B37" s="7" t="s">
        <v>606</v>
      </c>
      <c r="C37" s="117" t="s">
        <v>607</v>
      </c>
      <c r="D37" s="117" t="s">
        <v>607</v>
      </c>
      <c r="E37" s="117" t="s">
        <v>607</v>
      </c>
      <c r="F37" s="117" t="s">
        <v>607</v>
      </c>
      <c r="G37" s="117" t="s">
        <v>607</v>
      </c>
      <c r="H37" s="117" t="s">
        <v>607</v>
      </c>
      <c r="I37" s="117" t="s">
        <v>607</v>
      </c>
      <c r="J37" s="117" t="s">
        <v>607</v>
      </c>
      <c r="K37" s="117" t="s">
        <v>607</v>
      </c>
      <c r="L37" s="116">
        <v>3528</v>
      </c>
      <c r="M37" s="116">
        <v>3457.44</v>
      </c>
      <c r="N37" s="116">
        <v>3388.2911999999997</v>
      </c>
      <c r="O37" s="116">
        <v>3320.5253759999996</v>
      </c>
      <c r="P37" s="116">
        <v>3254.1148684799996</v>
      </c>
      <c r="Q37" s="116">
        <v>3189.0325711103997</v>
      </c>
      <c r="R37" s="116">
        <v>3125.2519196881913</v>
      </c>
      <c r="S37" s="116">
        <v>3062.7468812944276</v>
      </c>
      <c r="T37" s="116">
        <v>3001.4919436685391</v>
      </c>
      <c r="U37" s="116">
        <v>2941.4621047951682</v>
      </c>
      <c r="V37" s="116">
        <v>2882.6328626992649</v>
      </c>
      <c r="W37" s="116">
        <v>2824.9802054452798</v>
      </c>
      <c r="X37" s="116">
        <v>2768.4806013363741</v>
      </c>
      <c r="Y37" s="116">
        <v>2713.1109893096464</v>
      </c>
      <c r="Z37" s="116">
        <v>2658.848769523453</v>
      </c>
      <c r="AA37" s="116">
        <v>2605.6717941329844</v>
      </c>
    </row>
    <row r="38" spans="2:27" ht="15.75" x14ac:dyDescent="0.3">
      <c r="B38" s="7" t="s">
        <v>608</v>
      </c>
      <c r="C38" s="117" t="s">
        <v>607</v>
      </c>
      <c r="D38" s="117" t="s">
        <v>607</v>
      </c>
      <c r="E38" s="117" t="s">
        <v>607</v>
      </c>
      <c r="F38" s="117" t="s">
        <v>607</v>
      </c>
      <c r="G38" s="117" t="s">
        <v>607</v>
      </c>
      <c r="H38" s="117" t="s">
        <v>607</v>
      </c>
      <c r="I38" s="117" t="s">
        <v>607</v>
      </c>
      <c r="J38" s="7"/>
      <c r="K38" s="7"/>
      <c r="L38" s="7"/>
      <c r="M38" s="7"/>
      <c r="N38" s="7"/>
      <c r="O38" s="7"/>
      <c r="P38" s="7"/>
      <c r="Q38" s="7"/>
      <c r="R38" s="7"/>
      <c r="S38" s="7"/>
      <c r="T38" s="7"/>
      <c r="U38" s="7"/>
      <c r="V38" s="7"/>
      <c r="W38" s="7"/>
      <c r="X38" s="7"/>
      <c r="Y38" s="7"/>
      <c r="Z38" s="7"/>
      <c r="AA38" s="7"/>
    </row>
    <row r="39" spans="2:27" ht="15.75" x14ac:dyDescent="0.3">
      <c r="B39" s="7" t="s">
        <v>610</v>
      </c>
      <c r="C39" s="117" t="s">
        <v>607</v>
      </c>
      <c r="D39" s="117" t="s">
        <v>607</v>
      </c>
      <c r="E39" s="117" t="s">
        <v>607</v>
      </c>
      <c r="F39" s="117" t="s">
        <v>607</v>
      </c>
      <c r="G39" s="117" t="s">
        <v>607</v>
      </c>
      <c r="H39" s="117" t="s">
        <v>607</v>
      </c>
      <c r="I39" s="117" t="s">
        <v>607</v>
      </c>
      <c r="J39" s="7"/>
      <c r="K39" s="7"/>
      <c r="L39" s="7"/>
      <c r="M39" s="7"/>
      <c r="N39" s="7"/>
      <c r="O39" s="7"/>
      <c r="P39" s="7"/>
      <c r="Q39" s="7"/>
      <c r="R39" s="7"/>
      <c r="S39" s="7"/>
      <c r="T39" s="7"/>
      <c r="U39" s="7"/>
      <c r="V39" s="7"/>
      <c r="W39" s="7"/>
      <c r="X39" s="7"/>
      <c r="Y39" s="7"/>
      <c r="Z39" s="7"/>
      <c r="AA39" s="7"/>
    </row>
    <row r="40" spans="2:27" ht="15.75" x14ac:dyDescent="0.3">
      <c r="B40" s="7" t="s">
        <v>611</v>
      </c>
      <c r="C40" s="117"/>
      <c r="D40" s="117"/>
      <c r="E40" s="117"/>
      <c r="F40" s="117"/>
      <c r="G40" s="117"/>
      <c r="H40" s="117"/>
      <c r="I40" s="117"/>
      <c r="J40" s="7"/>
      <c r="K40" s="7"/>
      <c r="L40" s="7"/>
      <c r="M40" s="7"/>
      <c r="N40" s="7"/>
      <c r="O40" s="7"/>
      <c r="P40" s="7"/>
      <c r="Q40" s="7"/>
      <c r="R40" s="7"/>
      <c r="S40" s="7"/>
      <c r="T40" s="7"/>
      <c r="U40" s="7"/>
      <c r="V40" s="7"/>
      <c r="W40" s="7"/>
      <c r="X40" s="7"/>
      <c r="Y40" s="7"/>
      <c r="Z40" s="7"/>
      <c r="AA40" s="7"/>
    </row>
    <row r="42" spans="2:27" ht="18" x14ac:dyDescent="0.25">
      <c r="B42" s="12" t="s">
        <v>615</v>
      </c>
      <c r="C42" s="1"/>
      <c r="D42" s="1"/>
      <c r="E42" s="1"/>
      <c r="F42" s="1"/>
      <c r="G42" s="1"/>
      <c r="H42" s="1"/>
      <c r="I42" s="1"/>
      <c r="J42" s="1"/>
      <c r="K42" s="1"/>
      <c r="L42" s="1"/>
      <c r="M42" s="1"/>
      <c r="N42" s="1"/>
      <c r="O42" s="1"/>
      <c r="P42" s="1"/>
      <c r="Q42" s="1"/>
      <c r="R42" s="1"/>
      <c r="S42" s="1"/>
      <c r="T42" s="1"/>
      <c r="U42" s="1"/>
      <c r="V42" s="1"/>
      <c r="W42" s="1"/>
      <c r="X42" s="1"/>
      <c r="Y42" s="1"/>
      <c r="Z42" s="1"/>
      <c r="AA42" s="1"/>
    </row>
    <row r="43" spans="2:27" x14ac:dyDescent="0.25">
      <c r="B43" s="39" t="s">
        <v>616</v>
      </c>
    </row>
    <row r="44" spans="2:27" ht="15.75" x14ac:dyDescent="0.3">
      <c r="B44" s="30" t="s">
        <v>595</v>
      </c>
      <c r="C44" s="13">
        <v>2026</v>
      </c>
      <c r="D44" s="13">
        <v>2027</v>
      </c>
      <c r="E44" s="13">
        <v>2028</v>
      </c>
      <c r="F44" s="13">
        <v>2029</v>
      </c>
      <c r="G44" s="13">
        <v>2030</v>
      </c>
      <c r="H44" s="13">
        <v>2031</v>
      </c>
      <c r="I44" s="13">
        <v>2032</v>
      </c>
      <c r="J44" s="13">
        <v>2033</v>
      </c>
      <c r="K44" s="13">
        <v>2034</v>
      </c>
      <c r="L44" s="13">
        <v>2035</v>
      </c>
      <c r="M44" s="13">
        <v>2036</v>
      </c>
      <c r="N44" s="13">
        <v>2037</v>
      </c>
      <c r="O44" s="13">
        <v>2038</v>
      </c>
      <c r="P44" s="13">
        <v>2039</v>
      </c>
      <c r="Q44" s="13">
        <v>2040</v>
      </c>
      <c r="R44" s="13">
        <v>2041</v>
      </c>
      <c r="S44" s="13">
        <v>2042</v>
      </c>
      <c r="T44" s="13">
        <v>2043</v>
      </c>
      <c r="U44" s="13">
        <v>2044</v>
      </c>
      <c r="V44" s="13">
        <v>2045</v>
      </c>
      <c r="W44" s="13">
        <v>2046</v>
      </c>
      <c r="X44" s="13">
        <v>2047</v>
      </c>
      <c r="Y44" s="13">
        <v>2048</v>
      </c>
      <c r="Z44" s="13">
        <v>2049</v>
      </c>
      <c r="AA44" s="13">
        <v>2050</v>
      </c>
    </row>
    <row r="45" spans="2:27" ht="15.75" x14ac:dyDescent="0.3">
      <c r="B45" s="7" t="s">
        <v>596</v>
      </c>
      <c r="C45" s="7">
        <v>1419</v>
      </c>
      <c r="D45" s="7">
        <v>1237</v>
      </c>
      <c r="E45" s="7">
        <v>1083</v>
      </c>
      <c r="F45" s="7">
        <v>950</v>
      </c>
      <c r="G45" s="7">
        <v>847</v>
      </c>
      <c r="H45" s="7">
        <v>783</v>
      </c>
      <c r="I45" s="7">
        <v>757</v>
      </c>
      <c r="J45" s="7">
        <v>751</v>
      </c>
      <c r="K45" s="7">
        <v>750</v>
      </c>
      <c r="L45" s="7">
        <v>747</v>
      </c>
      <c r="M45" s="7">
        <v>725</v>
      </c>
      <c r="N45" s="7">
        <v>699</v>
      </c>
      <c r="O45" s="7">
        <v>676</v>
      </c>
      <c r="P45" s="7">
        <v>673</v>
      </c>
      <c r="Q45" s="7">
        <v>672</v>
      </c>
      <c r="R45" s="7">
        <v>669</v>
      </c>
      <c r="S45" s="7">
        <v>666</v>
      </c>
      <c r="T45" s="7">
        <v>663</v>
      </c>
      <c r="U45" s="7">
        <v>662</v>
      </c>
      <c r="V45" s="7">
        <v>661</v>
      </c>
      <c r="W45" s="7">
        <v>660</v>
      </c>
      <c r="X45" s="7">
        <v>656</v>
      </c>
      <c r="Y45" s="7">
        <v>647</v>
      </c>
      <c r="Z45" s="7">
        <v>631</v>
      </c>
      <c r="AA45" s="7">
        <v>616</v>
      </c>
    </row>
    <row r="46" spans="2:27" ht="15.75" x14ac:dyDescent="0.3">
      <c r="B46" s="7" t="s">
        <v>614</v>
      </c>
      <c r="C46" s="7">
        <v>6345</v>
      </c>
      <c r="D46" s="7">
        <v>6228</v>
      </c>
      <c r="E46" s="7">
        <v>6148</v>
      </c>
      <c r="F46" s="7">
        <v>6084</v>
      </c>
      <c r="G46" s="7">
        <v>6037</v>
      </c>
      <c r="H46" s="7">
        <v>6002</v>
      </c>
      <c r="I46" s="7">
        <v>5981</v>
      </c>
      <c r="J46" s="7">
        <v>5943</v>
      </c>
      <c r="K46" s="7">
        <v>5892</v>
      </c>
      <c r="L46" s="7">
        <v>5824</v>
      </c>
      <c r="M46" s="7">
        <v>5770</v>
      </c>
      <c r="N46" s="7">
        <v>5728</v>
      </c>
      <c r="O46" s="7">
        <v>5700</v>
      </c>
      <c r="P46" s="7">
        <v>5678</v>
      </c>
      <c r="Q46" s="7">
        <v>5662</v>
      </c>
      <c r="R46" s="7">
        <v>5650</v>
      </c>
      <c r="S46" s="7">
        <v>5642</v>
      </c>
      <c r="T46" s="7">
        <v>5637</v>
      </c>
      <c r="U46" s="7">
        <v>5635</v>
      </c>
      <c r="V46" s="7">
        <v>5637</v>
      </c>
      <c r="W46" s="7">
        <v>5643</v>
      </c>
      <c r="X46" s="7">
        <v>5658</v>
      </c>
      <c r="Y46" s="7">
        <v>5676</v>
      </c>
      <c r="Z46" s="7">
        <v>5700</v>
      </c>
      <c r="AA46" s="7">
        <v>5723</v>
      </c>
    </row>
    <row r="47" spans="2:27" ht="15.75" x14ac:dyDescent="0.3">
      <c r="B47" s="7" t="s">
        <v>598</v>
      </c>
      <c r="C47" s="7">
        <v>3248</v>
      </c>
      <c r="D47" s="7">
        <v>2971</v>
      </c>
      <c r="E47" s="7">
        <v>2849</v>
      </c>
      <c r="F47" s="7">
        <v>2735</v>
      </c>
      <c r="G47" s="7">
        <v>2629</v>
      </c>
      <c r="H47" s="7">
        <v>2529</v>
      </c>
      <c r="I47" s="7">
        <v>2436</v>
      </c>
      <c r="J47" s="7">
        <v>2355</v>
      </c>
      <c r="K47" s="7">
        <v>2289</v>
      </c>
      <c r="L47" s="7">
        <v>2273</v>
      </c>
      <c r="M47" s="7">
        <v>2234</v>
      </c>
      <c r="N47" s="7">
        <v>2225</v>
      </c>
      <c r="O47" s="7">
        <v>2216</v>
      </c>
      <c r="P47" s="7">
        <v>2214</v>
      </c>
      <c r="Q47" s="7">
        <v>2214</v>
      </c>
      <c r="R47" s="7">
        <v>2213</v>
      </c>
      <c r="S47" s="7">
        <v>2209</v>
      </c>
      <c r="T47" s="7">
        <v>2205</v>
      </c>
      <c r="U47" s="7">
        <v>2202</v>
      </c>
      <c r="V47" s="7">
        <v>2199</v>
      </c>
      <c r="W47" s="7">
        <v>2197</v>
      </c>
      <c r="X47" s="7">
        <v>2194</v>
      </c>
      <c r="Y47" s="7">
        <v>2190</v>
      </c>
      <c r="Z47" s="7">
        <v>2185</v>
      </c>
      <c r="AA47" s="7">
        <v>2180</v>
      </c>
    </row>
    <row r="48" spans="2:27" ht="15.75" x14ac:dyDescent="0.3">
      <c r="B48" s="7" t="s">
        <v>599</v>
      </c>
      <c r="C48" s="7">
        <v>5115</v>
      </c>
      <c r="D48" s="7">
        <v>4816</v>
      </c>
      <c r="E48" s="7">
        <v>4544</v>
      </c>
      <c r="F48" s="7">
        <v>4293</v>
      </c>
      <c r="G48" s="7">
        <v>4133</v>
      </c>
      <c r="H48" s="7">
        <v>4059</v>
      </c>
      <c r="I48" s="7">
        <v>4064</v>
      </c>
      <c r="J48" s="7">
        <v>4070</v>
      </c>
      <c r="K48" s="7">
        <v>4076</v>
      </c>
      <c r="L48" s="7">
        <v>4083</v>
      </c>
      <c r="M48" s="7">
        <v>4090</v>
      </c>
      <c r="N48" s="7">
        <v>4098</v>
      </c>
      <c r="O48" s="7">
        <v>4107</v>
      </c>
      <c r="P48" s="7">
        <v>4117</v>
      </c>
      <c r="Q48" s="7">
        <v>4126</v>
      </c>
      <c r="R48" s="7">
        <v>4137</v>
      </c>
      <c r="S48" s="7">
        <v>4146</v>
      </c>
      <c r="T48" s="7">
        <v>4157</v>
      </c>
      <c r="U48" s="7">
        <v>4167</v>
      </c>
      <c r="V48" s="7">
        <v>4177</v>
      </c>
      <c r="W48" s="7">
        <v>4188</v>
      </c>
      <c r="X48" s="7">
        <v>4199</v>
      </c>
      <c r="Y48" s="7">
        <v>4210</v>
      </c>
      <c r="Z48" s="7">
        <v>4221</v>
      </c>
      <c r="AA48" s="7">
        <v>4231</v>
      </c>
    </row>
    <row r="49" spans="2:27" ht="15.75" x14ac:dyDescent="0.3">
      <c r="B49" s="7" t="s">
        <v>600</v>
      </c>
      <c r="C49" s="7">
        <v>3083</v>
      </c>
      <c r="D49" s="7">
        <v>3253</v>
      </c>
      <c r="E49" s="7">
        <v>3030</v>
      </c>
      <c r="F49" s="7">
        <v>2827</v>
      </c>
      <c r="G49" s="7">
        <v>2642</v>
      </c>
      <c r="H49" s="7">
        <v>2447</v>
      </c>
      <c r="I49" s="7">
        <v>2267</v>
      </c>
      <c r="J49" s="7">
        <v>2101</v>
      </c>
      <c r="K49" s="7">
        <v>1949</v>
      </c>
      <c r="L49" s="7">
        <v>1808</v>
      </c>
      <c r="M49" s="7">
        <v>1781</v>
      </c>
      <c r="N49" s="7">
        <v>1788</v>
      </c>
      <c r="O49" s="7">
        <v>1796</v>
      </c>
      <c r="P49" s="7">
        <v>1804</v>
      </c>
      <c r="Q49" s="7">
        <v>1811</v>
      </c>
      <c r="R49" s="7">
        <v>1818</v>
      </c>
      <c r="S49" s="7">
        <v>1824</v>
      </c>
      <c r="T49" s="7">
        <v>1830</v>
      </c>
      <c r="U49" s="7">
        <v>1836</v>
      </c>
      <c r="V49" s="7">
        <v>1842</v>
      </c>
      <c r="W49" s="7">
        <v>1848</v>
      </c>
      <c r="X49" s="7">
        <v>1855</v>
      </c>
      <c r="Y49" s="7">
        <v>1861</v>
      </c>
      <c r="Z49" s="7">
        <v>1867</v>
      </c>
      <c r="AA49" s="7">
        <v>1874</v>
      </c>
    </row>
    <row r="50" spans="2:27" ht="15.75" x14ac:dyDescent="0.3">
      <c r="B50" s="7" t="s">
        <v>601</v>
      </c>
      <c r="C50" s="7">
        <v>7105</v>
      </c>
      <c r="D50" s="7">
        <v>7248</v>
      </c>
      <c r="E50" s="7">
        <v>6900</v>
      </c>
      <c r="F50" s="7">
        <v>6568</v>
      </c>
      <c r="G50" s="7">
        <v>6252</v>
      </c>
      <c r="H50" s="7">
        <v>5951</v>
      </c>
      <c r="I50" s="7">
        <v>5665</v>
      </c>
      <c r="J50" s="7">
        <v>5393</v>
      </c>
      <c r="K50" s="7">
        <v>5133</v>
      </c>
      <c r="L50" s="7">
        <v>4886</v>
      </c>
      <c r="M50" s="7">
        <v>4741</v>
      </c>
      <c r="N50" s="7">
        <v>4658</v>
      </c>
      <c r="O50" s="7">
        <v>4660</v>
      </c>
      <c r="P50" s="7">
        <v>4657</v>
      </c>
      <c r="Q50" s="7">
        <v>4654</v>
      </c>
      <c r="R50" s="7">
        <v>4657</v>
      </c>
      <c r="S50" s="7">
        <v>4672</v>
      </c>
      <c r="T50" s="7">
        <v>4689</v>
      </c>
      <c r="U50" s="7">
        <v>4704</v>
      </c>
      <c r="V50" s="7">
        <v>4717</v>
      </c>
      <c r="W50" s="7">
        <v>4729</v>
      </c>
      <c r="X50" s="7">
        <v>4743</v>
      </c>
      <c r="Y50" s="7">
        <v>4757</v>
      </c>
      <c r="Z50" s="7">
        <v>4771</v>
      </c>
      <c r="AA50" s="7">
        <v>4782</v>
      </c>
    </row>
    <row r="51" spans="2:27" ht="15.75" x14ac:dyDescent="0.3">
      <c r="B51" s="7" t="s">
        <v>602</v>
      </c>
      <c r="C51" s="7">
        <v>1444</v>
      </c>
      <c r="D51" s="7">
        <v>1368</v>
      </c>
      <c r="E51" s="7">
        <v>1304</v>
      </c>
      <c r="F51" s="7">
        <v>1244</v>
      </c>
      <c r="G51" s="7">
        <v>1208</v>
      </c>
      <c r="H51" s="7">
        <v>1176</v>
      </c>
      <c r="I51" s="7">
        <v>1144</v>
      </c>
      <c r="J51" s="7">
        <v>1112</v>
      </c>
      <c r="K51" s="7">
        <v>1080</v>
      </c>
      <c r="L51" s="7">
        <v>1048</v>
      </c>
      <c r="M51" s="7">
        <v>1020</v>
      </c>
      <c r="N51" s="7">
        <v>992</v>
      </c>
      <c r="O51" s="7">
        <v>964</v>
      </c>
      <c r="P51" s="7">
        <v>936</v>
      </c>
      <c r="Q51" s="7">
        <v>928</v>
      </c>
      <c r="R51" s="7">
        <v>924</v>
      </c>
      <c r="S51" s="7">
        <v>916</v>
      </c>
      <c r="T51" s="7">
        <v>912</v>
      </c>
      <c r="U51" s="7">
        <v>908</v>
      </c>
      <c r="V51" s="7">
        <v>900</v>
      </c>
      <c r="W51" s="7">
        <v>896</v>
      </c>
      <c r="X51" s="7">
        <v>892</v>
      </c>
      <c r="Y51" s="7">
        <v>888</v>
      </c>
      <c r="Z51" s="7">
        <v>884</v>
      </c>
      <c r="AA51" s="7">
        <v>880</v>
      </c>
    </row>
    <row r="52" spans="2:27" ht="15.75" x14ac:dyDescent="0.3">
      <c r="B52" s="7" t="s">
        <v>603</v>
      </c>
      <c r="C52" s="7">
        <f>AVERAGE(C51,C53)</f>
        <v>1882</v>
      </c>
      <c r="D52" s="7">
        <f t="shared" ref="D52" si="25">AVERAGE(D51,D53)</f>
        <v>1788</v>
      </c>
      <c r="E52" s="7">
        <f t="shared" ref="E52" si="26">AVERAGE(E51,E53)</f>
        <v>1704</v>
      </c>
      <c r="F52" s="7">
        <f t="shared" ref="F52" si="27">AVERAGE(F51,F53)</f>
        <v>1630</v>
      </c>
      <c r="G52" s="7">
        <f t="shared" ref="G52" si="28">AVERAGE(G51,G53)</f>
        <v>1584</v>
      </c>
      <c r="H52" s="7">
        <f t="shared" ref="H52" si="29">AVERAGE(H51,H53)</f>
        <v>1540</v>
      </c>
      <c r="I52" s="7">
        <f t="shared" ref="I52" si="30">AVERAGE(I51,I53)</f>
        <v>1496</v>
      </c>
      <c r="J52" s="7">
        <f t="shared" ref="J52" si="31">AVERAGE(J51,J53)</f>
        <v>1452</v>
      </c>
      <c r="K52" s="7">
        <f t="shared" ref="K52" si="32">AVERAGE(K51,K53)</f>
        <v>1408</v>
      </c>
      <c r="L52" s="7">
        <f t="shared" ref="L52" si="33">AVERAGE(L51,L53)</f>
        <v>1368</v>
      </c>
      <c r="M52" s="7">
        <f t="shared" ref="M52" si="34">AVERAGE(M51,M53)</f>
        <v>1326</v>
      </c>
      <c r="N52" s="7">
        <f t="shared" ref="N52" si="35">AVERAGE(N51,N53)</f>
        <v>1288</v>
      </c>
      <c r="O52" s="7">
        <f t="shared" ref="O52" si="36">AVERAGE(O51,O53)</f>
        <v>1250</v>
      </c>
      <c r="P52" s="7">
        <f t="shared" ref="P52" si="37">AVERAGE(P51,P53)</f>
        <v>1216</v>
      </c>
      <c r="Q52" s="7">
        <f t="shared" ref="Q52" si="38">AVERAGE(Q51,Q53)</f>
        <v>1208</v>
      </c>
      <c r="R52" s="7">
        <f t="shared" ref="R52" si="39">AVERAGE(R51,R53)</f>
        <v>1202</v>
      </c>
      <c r="S52" s="7">
        <f t="shared" ref="S52" si="40">AVERAGE(S51,S53)</f>
        <v>1194</v>
      </c>
      <c r="T52" s="7">
        <f t="shared" ref="T52" si="41">AVERAGE(T51,T53)</f>
        <v>1188</v>
      </c>
      <c r="U52" s="7">
        <f t="shared" ref="U52" si="42">AVERAGE(U51,U53)</f>
        <v>1182</v>
      </c>
      <c r="V52" s="7">
        <f t="shared" ref="V52" si="43">AVERAGE(V51,V53)</f>
        <v>1178</v>
      </c>
      <c r="W52" s="7">
        <f t="shared" ref="W52" si="44">AVERAGE(W51,W53)</f>
        <v>1172</v>
      </c>
      <c r="X52" s="7">
        <f t="shared" ref="X52" si="45">AVERAGE(X51,X53)</f>
        <v>1166</v>
      </c>
      <c r="Y52" s="7">
        <f t="shared" ref="Y52" si="46">AVERAGE(Y51,Y53)</f>
        <v>1164</v>
      </c>
      <c r="Z52" s="7">
        <f t="shared" ref="Z52" si="47">AVERAGE(Z51,Z53)</f>
        <v>1162</v>
      </c>
      <c r="AA52" s="7">
        <f t="shared" ref="AA52" si="48">AVERAGE(AA51,AA53)</f>
        <v>1156</v>
      </c>
    </row>
    <row r="53" spans="2:27" ht="15.75" x14ac:dyDescent="0.3">
      <c r="B53" s="7" t="s">
        <v>604</v>
      </c>
      <c r="C53" s="7">
        <v>2320</v>
      </c>
      <c r="D53" s="7">
        <v>2208</v>
      </c>
      <c r="E53" s="7">
        <v>2104</v>
      </c>
      <c r="F53" s="7">
        <v>2016</v>
      </c>
      <c r="G53" s="7">
        <v>1960</v>
      </c>
      <c r="H53" s="7">
        <v>1904</v>
      </c>
      <c r="I53" s="7">
        <v>1848</v>
      </c>
      <c r="J53" s="7">
        <v>1792</v>
      </c>
      <c r="K53" s="7">
        <v>1736</v>
      </c>
      <c r="L53" s="7">
        <v>1688</v>
      </c>
      <c r="M53" s="7">
        <v>1632</v>
      </c>
      <c r="N53" s="7">
        <v>1584</v>
      </c>
      <c r="O53" s="7">
        <v>1536</v>
      </c>
      <c r="P53" s="7">
        <v>1496</v>
      </c>
      <c r="Q53" s="7">
        <v>1488</v>
      </c>
      <c r="R53" s="7">
        <v>1480</v>
      </c>
      <c r="S53" s="7">
        <v>1472</v>
      </c>
      <c r="T53" s="7">
        <v>1464</v>
      </c>
      <c r="U53" s="7">
        <v>1456</v>
      </c>
      <c r="V53" s="7">
        <v>1456</v>
      </c>
      <c r="W53" s="7">
        <v>1448</v>
      </c>
      <c r="X53" s="7">
        <v>1440</v>
      </c>
      <c r="Y53" s="7">
        <v>1440</v>
      </c>
      <c r="Z53" s="7">
        <v>1440</v>
      </c>
      <c r="AA53" s="7">
        <v>1432</v>
      </c>
    </row>
    <row r="54" spans="2:27" ht="15.75" x14ac:dyDescent="0.3">
      <c r="B54" s="7" t="s">
        <v>605</v>
      </c>
      <c r="C54" s="7">
        <v>3252</v>
      </c>
      <c r="D54" s="7">
        <v>3096</v>
      </c>
      <c r="E54" s="7">
        <v>2964</v>
      </c>
      <c r="F54" s="7">
        <v>2844</v>
      </c>
      <c r="G54" s="7">
        <v>2760</v>
      </c>
      <c r="H54" s="7">
        <v>2676</v>
      </c>
      <c r="I54" s="7">
        <v>2592</v>
      </c>
      <c r="J54" s="7">
        <v>2520</v>
      </c>
      <c r="K54" s="7">
        <v>2436</v>
      </c>
      <c r="L54" s="7">
        <v>2364</v>
      </c>
      <c r="M54" s="7">
        <v>2292</v>
      </c>
      <c r="N54" s="7">
        <v>2220</v>
      </c>
      <c r="O54" s="7">
        <v>2160</v>
      </c>
      <c r="P54" s="7">
        <v>2088</v>
      </c>
      <c r="Q54" s="7">
        <v>2076</v>
      </c>
      <c r="R54" s="7">
        <v>2064</v>
      </c>
      <c r="S54" s="7">
        <v>2064</v>
      </c>
      <c r="T54" s="7">
        <v>2052</v>
      </c>
      <c r="U54" s="7">
        <v>2052</v>
      </c>
      <c r="V54" s="7">
        <v>2040</v>
      </c>
      <c r="W54" s="7">
        <v>2040</v>
      </c>
      <c r="X54" s="7">
        <v>2028</v>
      </c>
      <c r="Y54" s="7">
        <v>2028</v>
      </c>
      <c r="Z54" s="7">
        <v>2028</v>
      </c>
      <c r="AA54" s="7">
        <v>2028</v>
      </c>
    </row>
    <row r="55" spans="2:27" ht="15.75" x14ac:dyDescent="0.3">
      <c r="B55" s="7" t="s">
        <v>617</v>
      </c>
      <c r="C55" s="117" t="s">
        <v>607</v>
      </c>
      <c r="D55" s="117" t="s">
        <v>607</v>
      </c>
      <c r="E55" s="117" t="s">
        <v>607</v>
      </c>
      <c r="F55" s="117" t="s">
        <v>607</v>
      </c>
      <c r="G55" s="117" t="s">
        <v>607</v>
      </c>
      <c r="H55" s="117" t="s">
        <v>607</v>
      </c>
      <c r="I55" s="117" t="s">
        <v>607</v>
      </c>
      <c r="J55" s="117" t="s">
        <v>607</v>
      </c>
      <c r="K55" s="117" t="s">
        <v>607</v>
      </c>
      <c r="L55" s="116">
        <v>3528</v>
      </c>
      <c r="M55" s="116">
        <v>3457.44</v>
      </c>
      <c r="N55" s="116">
        <v>3388.2911999999997</v>
      </c>
      <c r="O55" s="116">
        <v>3320.5253759999996</v>
      </c>
      <c r="P55" s="116">
        <v>3254.1148684799996</v>
      </c>
      <c r="Q55" s="116">
        <v>3189.0325711103997</v>
      </c>
      <c r="R55" s="116">
        <v>3125.2519196881913</v>
      </c>
      <c r="S55" s="116">
        <v>3062.7468812944276</v>
      </c>
      <c r="T55" s="116">
        <v>3001.4919436685391</v>
      </c>
      <c r="U55" s="116">
        <v>2941.4621047951682</v>
      </c>
      <c r="V55" s="116">
        <v>2882.6328626992649</v>
      </c>
      <c r="W55" s="116">
        <v>2824.9802054452798</v>
      </c>
      <c r="X55" s="116">
        <v>2768.4806013363741</v>
      </c>
      <c r="Y55" s="116">
        <v>2713.1109893096464</v>
      </c>
      <c r="Z55" s="116">
        <v>2658.848769523453</v>
      </c>
      <c r="AA55" s="116">
        <v>2605.6717941329844</v>
      </c>
    </row>
    <row r="56" spans="2:27" ht="15.75" x14ac:dyDescent="0.3">
      <c r="B56" s="7" t="s">
        <v>618</v>
      </c>
      <c r="C56" s="117" t="s">
        <v>607</v>
      </c>
      <c r="D56" s="117" t="s">
        <v>607</v>
      </c>
      <c r="E56" s="117" t="s">
        <v>607</v>
      </c>
      <c r="F56" s="117" t="s">
        <v>607</v>
      </c>
      <c r="G56" s="117" t="s">
        <v>607</v>
      </c>
      <c r="H56" s="117" t="s">
        <v>607</v>
      </c>
      <c r="I56" s="117" t="s">
        <v>607</v>
      </c>
      <c r="J56" s="7"/>
      <c r="K56" s="7"/>
      <c r="L56" s="7"/>
      <c r="M56" s="7"/>
      <c r="N56" s="7"/>
      <c r="O56" s="7"/>
      <c r="P56" s="7"/>
      <c r="Q56" s="7"/>
      <c r="R56" s="7"/>
      <c r="S56" s="7"/>
      <c r="T56" s="7"/>
      <c r="U56" s="7"/>
      <c r="V56" s="7"/>
      <c r="W56" s="7"/>
      <c r="X56" s="7"/>
      <c r="Y56" s="7"/>
      <c r="Z56" s="7"/>
      <c r="AA56" s="7"/>
    </row>
    <row r="57" spans="2:27" ht="15.75" x14ac:dyDescent="0.3">
      <c r="B57" s="7" t="s">
        <v>609</v>
      </c>
      <c r="C57" s="117" t="s">
        <v>607</v>
      </c>
      <c r="D57" s="117" t="s">
        <v>607</v>
      </c>
      <c r="E57" s="117" t="s">
        <v>607</v>
      </c>
      <c r="F57" s="117" t="s">
        <v>607</v>
      </c>
      <c r="G57" s="117" t="s">
        <v>607</v>
      </c>
      <c r="H57" s="117" t="s">
        <v>607</v>
      </c>
      <c r="I57" s="117" t="s">
        <v>607</v>
      </c>
      <c r="J57" s="117" t="s">
        <v>607</v>
      </c>
      <c r="K57" s="117" t="s">
        <v>607</v>
      </c>
      <c r="L57" s="118">
        <v>11903</v>
      </c>
      <c r="M57" s="118">
        <v>11919</v>
      </c>
      <c r="N57" s="118">
        <v>11955</v>
      </c>
      <c r="O57" s="118">
        <v>12043</v>
      </c>
      <c r="P57" s="118">
        <v>12131</v>
      </c>
      <c r="Q57" s="118">
        <v>12216</v>
      </c>
      <c r="R57" s="118">
        <v>12297</v>
      </c>
      <c r="S57" s="118">
        <v>12373</v>
      </c>
      <c r="T57" s="118">
        <v>12450</v>
      </c>
      <c r="U57" s="118">
        <v>12527</v>
      </c>
      <c r="V57" s="118">
        <v>12606</v>
      </c>
      <c r="W57" s="118">
        <v>12685</v>
      </c>
      <c r="X57" s="118">
        <v>12765</v>
      </c>
      <c r="Y57" s="118">
        <v>12845</v>
      </c>
      <c r="Z57" s="118">
        <v>12927</v>
      </c>
      <c r="AA57" s="118">
        <v>13007</v>
      </c>
    </row>
    <row r="58" spans="2:27" ht="15.75" x14ac:dyDescent="0.3">
      <c r="B58" s="7" t="s">
        <v>610</v>
      </c>
      <c r="C58" s="117" t="s">
        <v>607</v>
      </c>
      <c r="D58" s="117" t="s">
        <v>607</v>
      </c>
      <c r="E58" s="117" t="s">
        <v>607</v>
      </c>
      <c r="F58" s="117" t="s">
        <v>607</v>
      </c>
      <c r="G58" s="117" t="s">
        <v>607</v>
      </c>
      <c r="H58" s="117" t="s">
        <v>607</v>
      </c>
      <c r="I58" s="117" t="s">
        <v>607</v>
      </c>
      <c r="J58" s="7"/>
      <c r="K58" s="7"/>
      <c r="L58" s="7"/>
      <c r="M58" s="7"/>
      <c r="N58" s="7"/>
      <c r="O58" s="7"/>
      <c r="P58" s="7"/>
      <c r="Q58" s="7"/>
      <c r="R58" s="7"/>
      <c r="S58" s="7"/>
      <c r="T58" s="7"/>
      <c r="U58" s="7"/>
      <c r="V58" s="7"/>
      <c r="W58" s="7"/>
      <c r="X58" s="7"/>
      <c r="Y58" s="7"/>
      <c r="Z58" s="7"/>
      <c r="AA58" s="7"/>
    </row>
    <row r="59" spans="2:27" ht="15.75" x14ac:dyDescent="0.3">
      <c r="B59" s="7" t="s">
        <v>611</v>
      </c>
      <c r="C59" s="117"/>
      <c r="D59" s="117"/>
      <c r="E59" s="117"/>
      <c r="F59" s="117"/>
      <c r="G59" s="117"/>
      <c r="H59" s="117"/>
      <c r="I59" s="117"/>
      <c r="J59" s="7"/>
      <c r="K59" s="7"/>
      <c r="L59" s="7"/>
      <c r="M59" s="7"/>
      <c r="N59" s="7"/>
      <c r="O59" s="7"/>
      <c r="P59" s="7"/>
      <c r="Q59" s="7"/>
      <c r="R59" s="7"/>
      <c r="S59" s="7"/>
      <c r="T59" s="7"/>
      <c r="U59" s="7"/>
      <c r="V59" s="7"/>
      <c r="W59" s="7"/>
      <c r="X59" s="7"/>
      <c r="Y59" s="7"/>
      <c r="Z59" s="7"/>
      <c r="AA59" s="7"/>
    </row>
  </sheetData>
  <mergeCells count="2">
    <mergeCell ref="B3:M3"/>
    <mergeCell ref="B2:G2"/>
  </mergeCells>
  <hyperlinks>
    <hyperlink ref="B1" location="Summary!A1" display="Back to summary" xr:uid="{ED840718-3122-40A6-9FE9-09E5A0FE7A39}"/>
  </hyperlinks>
  <pageMargins left="0.75" right="0.75" top="1" bottom="1" header="0.5" footer="0.5"/>
  <headerFooter>
    <oddHeader>&amp;C&amp;"Aptos"&amp;10&amp;KFF0000 OFFICIAL&amp;1#_x000D_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32C3E-2C33-44F9-A590-5E4235E60314}">
  <sheetPr>
    <tabColor theme="5"/>
  </sheetPr>
  <dimension ref="B1:AA57"/>
  <sheetViews>
    <sheetView topLeftCell="C3" zoomScale="67" zoomScaleNormal="100" workbookViewId="0">
      <selection activeCell="C7" sqref="A1:XFD1048576"/>
    </sheetView>
  </sheetViews>
  <sheetFormatPr defaultColWidth="9.140625" defaultRowHeight="15" x14ac:dyDescent="0.25"/>
  <cols>
    <col min="1" max="1" width="3" style="6" customWidth="1"/>
    <col min="2" max="2" width="38.85546875" style="6" customWidth="1"/>
    <col min="3" max="3" width="12.28515625" style="6" customWidth="1"/>
    <col min="4" max="4" width="15.85546875" style="6" customWidth="1"/>
    <col min="5" max="6" width="20.5703125" style="6" customWidth="1"/>
    <col min="7" max="7" width="19.42578125" style="6" customWidth="1"/>
    <col min="8" max="8" width="23.7109375" style="6" customWidth="1"/>
    <col min="9" max="11" width="27.140625" style="6" customWidth="1"/>
    <col min="12" max="12" width="23.85546875" style="6" customWidth="1"/>
    <col min="13" max="13" width="17" style="6" customWidth="1"/>
    <col min="14" max="15" width="15.85546875" style="6" customWidth="1"/>
    <col min="16" max="17" width="23" style="6" bestFit="1" customWidth="1"/>
    <col min="18" max="18" width="15.85546875" style="6" customWidth="1"/>
    <col min="19" max="23" width="9.140625" style="6"/>
    <col min="24" max="24" width="14" style="6" customWidth="1"/>
    <col min="25" max="16384" width="9.140625" style="6"/>
  </cols>
  <sheetData>
    <row r="1" spans="2:27" ht="24.95" customHeight="1" x14ac:dyDescent="0.25">
      <c r="B1" s="46" t="s">
        <v>84</v>
      </c>
    </row>
    <row r="2" spans="2:27" ht="36" customHeight="1" x14ac:dyDescent="0.25">
      <c r="B2" s="289" t="s">
        <v>64</v>
      </c>
      <c r="C2" s="289"/>
      <c r="D2" s="289"/>
      <c r="E2" s="289"/>
      <c r="F2" s="289"/>
      <c r="G2" s="289"/>
    </row>
    <row r="3" spans="2:27" ht="110.25" customHeight="1" x14ac:dyDescent="0.25">
      <c r="B3" s="290" t="s">
        <v>724</v>
      </c>
      <c r="C3" s="288"/>
      <c r="D3" s="288"/>
      <c r="E3" s="288"/>
      <c r="F3" s="288"/>
      <c r="G3" s="288"/>
      <c r="H3" s="288"/>
      <c r="I3" s="288"/>
      <c r="J3" s="288"/>
      <c r="K3" s="288"/>
      <c r="L3" s="288"/>
      <c r="M3" s="288"/>
    </row>
    <row r="4" spans="2:27" ht="18" customHeight="1" x14ac:dyDescent="0.25"/>
    <row r="5" spans="2:27" ht="18" customHeight="1" x14ac:dyDescent="0.25">
      <c r="B5" s="12" t="s">
        <v>619</v>
      </c>
      <c r="C5" s="1"/>
      <c r="D5" s="1"/>
      <c r="E5" s="1"/>
      <c r="F5" s="1"/>
      <c r="G5" s="1"/>
      <c r="H5" s="1"/>
      <c r="I5" s="1"/>
      <c r="J5" s="1"/>
      <c r="K5" s="1"/>
      <c r="L5" s="1"/>
      <c r="M5" s="1"/>
      <c r="N5" s="1"/>
      <c r="O5" s="1"/>
      <c r="P5" s="1"/>
      <c r="Q5" s="1"/>
      <c r="R5" s="1"/>
      <c r="S5" s="1"/>
      <c r="T5" s="1"/>
      <c r="U5" s="1"/>
      <c r="V5" s="1"/>
      <c r="W5" s="1"/>
      <c r="X5" s="1"/>
      <c r="Y5" s="1"/>
      <c r="Z5" s="1"/>
      <c r="AA5" s="1"/>
    </row>
    <row r="6" spans="2:27" x14ac:dyDescent="0.25">
      <c r="B6" s="47" t="s">
        <v>620</v>
      </c>
    </row>
    <row r="7" spans="2:27" ht="15.75" x14ac:dyDescent="0.3">
      <c r="B7" s="30" t="s">
        <v>275</v>
      </c>
      <c r="C7" s="13" t="s">
        <v>621</v>
      </c>
      <c r="D7" s="13" t="s">
        <v>284</v>
      </c>
      <c r="E7" s="13" t="s">
        <v>285</v>
      </c>
      <c r="F7" s="13" t="s">
        <v>298</v>
      </c>
      <c r="G7" s="13" t="s">
        <v>299</v>
      </c>
      <c r="H7" s="13" t="s">
        <v>300</v>
      </c>
      <c r="I7" s="13" t="s">
        <v>301</v>
      </c>
      <c r="J7" s="13" t="s">
        <v>302</v>
      </c>
      <c r="K7" s="13" t="s">
        <v>303</v>
      </c>
      <c r="L7" s="13" t="s">
        <v>622</v>
      </c>
      <c r="M7" s="13" t="s">
        <v>623</v>
      </c>
      <c r="N7" s="13" t="s">
        <v>624</v>
      </c>
      <c r="O7" s="13" t="s">
        <v>625</v>
      </c>
      <c r="P7" s="13" t="s">
        <v>279</v>
      </c>
      <c r="Q7" s="13" t="s">
        <v>280</v>
      </c>
      <c r="R7" s="51" t="s">
        <v>283</v>
      </c>
      <c r="S7" s="13" t="s">
        <v>293</v>
      </c>
      <c r="T7" s="13" t="s">
        <v>294</v>
      </c>
      <c r="U7" s="13" t="s">
        <v>295</v>
      </c>
      <c r="V7" s="13" t="s">
        <v>296</v>
      </c>
      <c r="W7" s="13" t="s">
        <v>626</v>
      </c>
      <c r="X7" s="13" t="s">
        <v>287</v>
      </c>
      <c r="Y7" s="13" t="s">
        <v>289</v>
      </c>
      <c r="Z7" s="13" t="s">
        <v>292</v>
      </c>
      <c r="AA7" s="13" t="s">
        <v>627</v>
      </c>
    </row>
    <row r="8" spans="2:27" ht="15.75" x14ac:dyDescent="0.3">
      <c r="B8" s="30"/>
      <c r="C8" s="13" t="s">
        <v>628</v>
      </c>
      <c r="D8" s="13" t="s">
        <v>629</v>
      </c>
      <c r="E8" s="13" t="s">
        <v>307</v>
      </c>
      <c r="F8" s="13" t="s">
        <v>308</v>
      </c>
      <c r="G8" s="13" t="s">
        <v>308</v>
      </c>
      <c r="H8" s="13" t="s">
        <v>308</v>
      </c>
      <c r="I8" s="13" t="s">
        <v>308</v>
      </c>
      <c r="J8" s="13" t="s">
        <v>308</v>
      </c>
      <c r="K8" s="13" t="s">
        <v>308</v>
      </c>
      <c r="L8" s="13" t="s">
        <v>630</v>
      </c>
      <c r="M8" s="13" t="s">
        <v>631</v>
      </c>
      <c r="N8" s="13" t="s">
        <v>631</v>
      </c>
      <c r="O8" s="13" t="s">
        <v>632</v>
      </c>
      <c r="P8" s="13" t="s">
        <v>304</v>
      </c>
      <c r="Q8" s="13" t="s">
        <v>304</v>
      </c>
      <c r="R8" s="51" t="s">
        <v>633</v>
      </c>
      <c r="S8" s="13" t="s">
        <v>167</v>
      </c>
      <c r="T8" s="13" t="s">
        <v>167</v>
      </c>
      <c r="U8" s="13" t="s">
        <v>167</v>
      </c>
      <c r="V8" s="13" t="s">
        <v>167</v>
      </c>
      <c r="W8" s="13" t="s">
        <v>634</v>
      </c>
      <c r="X8" s="13" t="s">
        <v>635</v>
      </c>
      <c r="Y8" s="13" t="s">
        <v>636</v>
      </c>
      <c r="Z8" s="13" t="s">
        <v>308</v>
      </c>
      <c r="AA8" s="13" t="s">
        <v>637</v>
      </c>
    </row>
    <row r="9" spans="2:27" ht="15.75" x14ac:dyDescent="0.3">
      <c r="B9" s="7" t="s">
        <v>596</v>
      </c>
      <c r="C9" s="50">
        <v>0</v>
      </c>
      <c r="D9" s="50">
        <f>12.2196*(1+Finance!$D$14)</f>
        <v>12.683944800000001</v>
      </c>
      <c r="E9" s="50">
        <v>0</v>
      </c>
      <c r="F9" s="7"/>
      <c r="G9" s="7"/>
      <c r="H9" s="7"/>
      <c r="I9" s="7"/>
      <c r="J9" s="7"/>
      <c r="K9" s="7"/>
      <c r="L9" s="7">
        <v>2.9</v>
      </c>
      <c r="M9" s="7">
        <v>30</v>
      </c>
      <c r="N9" s="7">
        <v>30</v>
      </c>
      <c r="O9" s="7">
        <v>0</v>
      </c>
      <c r="P9" s="7" t="s">
        <v>478</v>
      </c>
      <c r="Q9" s="7" t="s">
        <v>478</v>
      </c>
      <c r="R9" s="7"/>
      <c r="S9" s="7"/>
      <c r="T9" s="7"/>
      <c r="U9" s="7"/>
      <c r="V9" s="7"/>
      <c r="W9" s="7"/>
      <c r="X9" s="7">
        <v>0</v>
      </c>
      <c r="Y9" s="7">
        <v>0</v>
      </c>
      <c r="Z9" s="7">
        <v>0</v>
      </c>
      <c r="AA9" s="7">
        <v>0</v>
      </c>
    </row>
    <row r="10" spans="2:27" ht="15.75" x14ac:dyDescent="0.3">
      <c r="B10" s="7" t="s">
        <v>614</v>
      </c>
      <c r="C10" s="50">
        <v>0</v>
      </c>
      <c r="D10" s="50">
        <v>15</v>
      </c>
      <c r="E10" s="50">
        <v>0</v>
      </c>
      <c r="F10" s="7"/>
      <c r="G10" s="7"/>
      <c r="H10" s="7"/>
      <c r="I10" s="7"/>
      <c r="J10" s="7"/>
      <c r="K10" s="7"/>
      <c r="L10" s="7"/>
      <c r="M10" s="7">
        <v>30</v>
      </c>
      <c r="N10" s="7"/>
      <c r="O10" s="7"/>
      <c r="P10" s="7"/>
      <c r="Q10" s="7"/>
      <c r="R10" s="7"/>
      <c r="S10" s="7"/>
      <c r="T10" s="7"/>
      <c r="U10" s="7"/>
      <c r="V10" s="7"/>
      <c r="W10" s="7"/>
      <c r="X10" s="7"/>
      <c r="Y10" s="7"/>
      <c r="Z10" s="7"/>
      <c r="AA10" s="7"/>
    </row>
    <row r="11" spans="2:27" ht="15.75" x14ac:dyDescent="0.3">
      <c r="B11" s="7" t="s">
        <v>598</v>
      </c>
      <c r="C11" s="50">
        <v>0</v>
      </c>
      <c r="D11" s="50">
        <v>28.5</v>
      </c>
      <c r="E11" s="50">
        <v>0</v>
      </c>
      <c r="F11" s="7"/>
      <c r="G11" s="7"/>
      <c r="H11" s="7"/>
      <c r="I11" s="7"/>
      <c r="J11" s="7"/>
      <c r="K11" s="7"/>
      <c r="L11" s="7">
        <v>3</v>
      </c>
      <c r="M11" s="7">
        <v>25</v>
      </c>
      <c r="N11" s="7">
        <v>30</v>
      </c>
      <c r="O11" s="7">
        <v>0</v>
      </c>
      <c r="P11" s="7" t="s">
        <v>478</v>
      </c>
      <c r="Q11" s="7" t="s">
        <v>478</v>
      </c>
      <c r="R11" s="7"/>
      <c r="S11" s="7"/>
      <c r="T11" s="7"/>
      <c r="U11" s="7"/>
      <c r="V11" s="7"/>
      <c r="W11" s="7"/>
      <c r="X11" s="7">
        <v>0</v>
      </c>
      <c r="Y11" s="7">
        <v>0</v>
      </c>
      <c r="Z11" s="7">
        <v>0</v>
      </c>
      <c r="AA11" s="7">
        <v>0</v>
      </c>
    </row>
    <row r="12" spans="2:27" ht="15.75" x14ac:dyDescent="0.3">
      <c r="B12" s="7" t="s">
        <v>599</v>
      </c>
      <c r="C12" s="50">
        <v>0</v>
      </c>
      <c r="D12" s="50">
        <v>15</v>
      </c>
      <c r="E12" s="50">
        <v>0</v>
      </c>
      <c r="F12" s="7"/>
      <c r="G12" s="7"/>
      <c r="H12" s="7"/>
      <c r="I12" s="7"/>
      <c r="J12" s="7"/>
      <c r="K12" s="7"/>
      <c r="L12" s="7">
        <v>4</v>
      </c>
      <c r="M12" s="7">
        <v>25</v>
      </c>
      <c r="N12" s="7">
        <v>30</v>
      </c>
      <c r="O12" s="7">
        <v>0</v>
      </c>
      <c r="P12" s="7" t="s">
        <v>478</v>
      </c>
      <c r="Q12" s="7" t="s">
        <v>478</v>
      </c>
      <c r="R12" s="7"/>
      <c r="S12" s="7"/>
      <c r="T12" s="7"/>
      <c r="U12" s="7"/>
      <c r="V12" s="7"/>
      <c r="W12" s="7"/>
      <c r="X12" s="7">
        <v>0</v>
      </c>
      <c r="Y12" s="7">
        <v>0</v>
      </c>
      <c r="Z12" s="7">
        <v>0</v>
      </c>
      <c r="AA12" s="7">
        <v>0</v>
      </c>
    </row>
    <row r="13" spans="2:27" ht="15.75" x14ac:dyDescent="0.3">
      <c r="B13" s="7" t="s">
        <v>600</v>
      </c>
      <c r="C13" s="50">
        <v>10.648730964466999</v>
      </c>
      <c r="D13" s="50">
        <v>14</v>
      </c>
      <c r="E13" s="50">
        <f>16.39463*(1+Finance!$D$14)</f>
        <v>17.017625939999999</v>
      </c>
      <c r="F13" s="7"/>
      <c r="G13" s="7"/>
      <c r="H13" s="7"/>
      <c r="I13" s="7"/>
      <c r="J13" s="7"/>
      <c r="K13" s="7"/>
      <c r="L13" s="7">
        <v>1.5</v>
      </c>
      <c r="M13" s="7">
        <v>25</v>
      </c>
      <c r="N13" s="7">
        <v>40</v>
      </c>
      <c r="O13" s="7">
        <v>548.7291065989848</v>
      </c>
      <c r="P13" s="7">
        <v>87</v>
      </c>
      <c r="Q13" s="7">
        <v>87</v>
      </c>
      <c r="R13" s="7">
        <v>0.5</v>
      </c>
      <c r="S13" s="7"/>
      <c r="T13" s="7"/>
      <c r="U13" s="7"/>
      <c r="V13" s="7"/>
      <c r="W13" s="7"/>
      <c r="X13" s="7">
        <v>0.02</v>
      </c>
      <c r="Y13" s="7">
        <v>75</v>
      </c>
      <c r="Z13" s="7">
        <v>1.37</v>
      </c>
      <c r="AA13" s="7">
        <v>5</v>
      </c>
    </row>
    <row r="14" spans="2:27" ht="15.75" x14ac:dyDescent="0.3">
      <c r="B14" s="7" t="s">
        <v>601</v>
      </c>
      <c r="C14" s="50">
        <v>9.0396475770925093</v>
      </c>
      <c r="D14" s="50">
        <f>22.9545186*(1+Finance!$D$14)</f>
        <v>23.8267903068</v>
      </c>
      <c r="E14" s="50">
        <f>8.1464*(1+Finance!$D$14)</f>
        <v>8.4559631999999993</v>
      </c>
      <c r="F14" s="7"/>
      <c r="G14" s="7"/>
      <c r="H14" s="7"/>
      <c r="I14" s="7"/>
      <c r="J14" s="7"/>
      <c r="K14" s="7"/>
      <c r="L14" s="7">
        <v>9.1999999999999993</v>
      </c>
      <c r="M14" s="7">
        <v>25</v>
      </c>
      <c r="N14" s="7">
        <v>40</v>
      </c>
      <c r="O14" s="7">
        <v>46.58</v>
      </c>
      <c r="P14" s="7">
        <v>22</v>
      </c>
      <c r="Q14" s="7">
        <v>22</v>
      </c>
      <c r="R14" s="7">
        <v>0.46</v>
      </c>
      <c r="S14" s="7"/>
      <c r="T14" s="7"/>
      <c r="U14" s="7"/>
      <c r="V14" s="7"/>
      <c r="W14" s="7"/>
      <c r="X14" s="7">
        <v>3.5000000000000003E-2</v>
      </c>
      <c r="Y14" s="7">
        <v>54</v>
      </c>
      <c r="Z14" s="7">
        <v>3.51</v>
      </c>
      <c r="AA14" s="7">
        <v>13</v>
      </c>
    </row>
    <row r="15" spans="2:27" ht="15.75" x14ac:dyDescent="0.3">
      <c r="B15" s="7" t="s">
        <v>602</v>
      </c>
      <c r="C15" s="50">
        <v>0</v>
      </c>
      <c r="D15" s="50">
        <f>21.58796*(1+Finance!$D$14)</f>
        <v>22.40830248</v>
      </c>
      <c r="E15" s="50">
        <v>0</v>
      </c>
      <c r="F15" s="7">
        <v>92.5</v>
      </c>
      <c r="G15" s="7">
        <v>92.5</v>
      </c>
      <c r="H15" s="7">
        <v>98.8</v>
      </c>
      <c r="I15" s="7">
        <v>0</v>
      </c>
      <c r="J15" s="7">
        <v>85</v>
      </c>
      <c r="K15" s="7">
        <v>1.4</v>
      </c>
      <c r="L15" s="7">
        <v>1.2</v>
      </c>
      <c r="M15" s="7">
        <v>20</v>
      </c>
      <c r="N15" s="7">
        <v>20</v>
      </c>
      <c r="O15" s="7">
        <v>0</v>
      </c>
      <c r="P15" s="7" t="s">
        <v>478</v>
      </c>
      <c r="Q15" s="7" t="s">
        <v>478</v>
      </c>
      <c r="R15" s="7"/>
      <c r="S15" s="7"/>
      <c r="T15" s="7"/>
      <c r="U15" s="7"/>
      <c r="V15" s="7"/>
      <c r="W15" s="7"/>
      <c r="X15" s="7">
        <v>1.4999999999999999E-2</v>
      </c>
      <c r="Y15" s="7">
        <v>48</v>
      </c>
      <c r="Z15" s="7">
        <v>0</v>
      </c>
      <c r="AA15" s="7">
        <v>0</v>
      </c>
    </row>
    <row r="16" spans="2:27" ht="15.75" x14ac:dyDescent="0.3">
      <c r="B16" s="7" t="s">
        <v>603</v>
      </c>
      <c r="C16" s="50">
        <v>0</v>
      </c>
      <c r="D16" s="50">
        <f>D15+(6-4)*((D17-D15)/(8-4))</f>
        <v>30.917115450000004</v>
      </c>
      <c r="E16" s="50">
        <v>0</v>
      </c>
      <c r="F16" s="7"/>
      <c r="G16" s="7"/>
      <c r="H16" s="7"/>
      <c r="I16" s="7"/>
      <c r="J16" s="7"/>
      <c r="K16" s="7"/>
      <c r="L16" s="7"/>
      <c r="M16" s="7">
        <v>20</v>
      </c>
      <c r="N16" s="7">
        <v>20</v>
      </c>
      <c r="O16" s="7">
        <v>0</v>
      </c>
      <c r="P16" s="7" t="s">
        <v>478</v>
      </c>
      <c r="Q16" s="7" t="s">
        <v>478</v>
      </c>
      <c r="R16" s="7"/>
      <c r="S16" s="7"/>
      <c r="T16" s="7"/>
      <c r="U16" s="7"/>
      <c r="V16" s="7"/>
      <c r="W16" s="7"/>
      <c r="X16" s="7"/>
      <c r="Y16" s="7"/>
      <c r="Z16" s="7"/>
      <c r="AA16" s="7"/>
    </row>
    <row r="17" spans="2:27" ht="15.75" x14ac:dyDescent="0.3">
      <c r="B17" s="7" t="s">
        <v>604</v>
      </c>
      <c r="C17" s="50">
        <v>0</v>
      </c>
      <c r="D17" s="50">
        <f>37.98259*(1+Finance!$D$14)</f>
        <v>39.425928420000005</v>
      </c>
      <c r="E17" s="50">
        <v>0</v>
      </c>
      <c r="F17" s="7">
        <v>93</v>
      </c>
      <c r="G17" s="7">
        <v>93</v>
      </c>
      <c r="H17" s="7">
        <v>98.25</v>
      </c>
      <c r="I17" s="7">
        <v>0</v>
      </c>
      <c r="J17" s="7">
        <v>85</v>
      </c>
      <c r="K17" s="7">
        <v>1.2</v>
      </c>
      <c r="L17" s="7">
        <v>1.75</v>
      </c>
      <c r="M17" s="7">
        <v>20</v>
      </c>
      <c r="N17" s="7">
        <v>20</v>
      </c>
      <c r="O17" s="7">
        <v>0</v>
      </c>
      <c r="P17" s="7" t="s">
        <v>478</v>
      </c>
      <c r="Q17" s="7" t="s">
        <v>478</v>
      </c>
      <c r="R17" s="7"/>
      <c r="S17" s="7"/>
      <c r="T17" s="7"/>
      <c r="U17" s="7"/>
      <c r="V17" s="7"/>
      <c r="W17" s="7"/>
      <c r="X17" s="7">
        <v>1.4999999999999999E-2</v>
      </c>
      <c r="Y17" s="7">
        <v>48</v>
      </c>
      <c r="Z17" s="7">
        <v>0</v>
      </c>
      <c r="AA17" s="7">
        <v>0</v>
      </c>
    </row>
    <row r="18" spans="2:27" ht="15.75" x14ac:dyDescent="0.3">
      <c r="B18" s="7" t="s">
        <v>605</v>
      </c>
      <c r="C18" s="50">
        <v>0</v>
      </c>
      <c r="D18" s="50">
        <f>D17+(12-8)*((D17-D15)/(8-4))</f>
        <v>56.443554360000007</v>
      </c>
      <c r="E18" s="50">
        <v>0</v>
      </c>
      <c r="F18" s="7"/>
      <c r="G18" s="7"/>
      <c r="H18" s="7"/>
      <c r="I18" s="7"/>
      <c r="J18" s="7"/>
      <c r="K18" s="7"/>
      <c r="L18" s="7"/>
      <c r="M18" s="7">
        <v>20</v>
      </c>
      <c r="N18" s="7">
        <v>20</v>
      </c>
      <c r="O18" s="7">
        <v>0</v>
      </c>
      <c r="P18" s="7" t="s">
        <v>478</v>
      </c>
      <c r="Q18" s="7" t="s">
        <v>478</v>
      </c>
      <c r="R18" s="7"/>
      <c r="S18" s="7"/>
      <c r="T18" s="7"/>
      <c r="U18" s="7"/>
      <c r="V18" s="7"/>
      <c r="W18" s="7"/>
      <c r="X18" s="7"/>
      <c r="Y18" s="7"/>
      <c r="Z18" s="7"/>
      <c r="AA18" s="7"/>
    </row>
    <row r="19" spans="2:27" ht="15.75" x14ac:dyDescent="0.3">
      <c r="B19" s="7" t="s">
        <v>617</v>
      </c>
      <c r="C19" s="50">
        <v>0</v>
      </c>
      <c r="D19" s="50">
        <v>20</v>
      </c>
      <c r="E19" s="50">
        <v>0</v>
      </c>
      <c r="F19" s="7">
        <v>40</v>
      </c>
      <c r="G19" s="7"/>
      <c r="H19" s="7"/>
      <c r="I19" s="7"/>
      <c r="J19" s="7"/>
      <c r="K19" s="7"/>
      <c r="L19" s="7"/>
      <c r="M19" s="7"/>
      <c r="N19" s="7"/>
      <c r="O19" s="7"/>
      <c r="P19" s="7" t="s">
        <v>478</v>
      </c>
      <c r="Q19" s="7" t="s">
        <v>478</v>
      </c>
      <c r="R19" s="7"/>
      <c r="S19" s="7"/>
      <c r="T19" s="7"/>
      <c r="U19" s="7"/>
      <c r="V19" s="7"/>
      <c r="W19" s="7"/>
      <c r="X19" s="7"/>
      <c r="Y19" s="7"/>
      <c r="Z19" s="7"/>
      <c r="AA19" s="7"/>
    </row>
    <row r="20" spans="2:27" ht="15.75" x14ac:dyDescent="0.3">
      <c r="B20" s="7" t="s">
        <v>618</v>
      </c>
      <c r="C20" s="50">
        <v>0</v>
      </c>
      <c r="D20" s="50">
        <v>44</v>
      </c>
      <c r="E20" s="50">
        <v>0</v>
      </c>
      <c r="F20" s="7">
        <v>65</v>
      </c>
      <c r="G20" s="7">
        <v>85</v>
      </c>
      <c r="H20" s="7">
        <v>100</v>
      </c>
      <c r="I20" s="7">
        <v>0</v>
      </c>
      <c r="J20" s="7">
        <v>55</v>
      </c>
      <c r="K20" s="7">
        <v>0</v>
      </c>
      <c r="L20" s="7"/>
      <c r="M20" s="7">
        <v>25</v>
      </c>
      <c r="N20" s="7">
        <v>40</v>
      </c>
      <c r="O20" s="7"/>
      <c r="P20" s="7" t="s">
        <v>478</v>
      </c>
      <c r="Q20" s="7" t="s">
        <v>478</v>
      </c>
      <c r="R20" s="7"/>
      <c r="S20" s="7"/>
      <c r="T20" s="7"/>
      <c r="U20" s="7"/>
      <c r="V20" s="7"/>
      <c r="W20" s="7"/>
      <c r="X20" s="7"/>
      <c r="Y20" s="7"/>
      <c r="Z20" s="7"/>
      <c r="AA20" s="7"/>
    </row>
    <row r="21" spans="2:27" ht="15.75" x14ac:dyDescent="0.3">
      <c r="B21" s="7" t="s">
        <v>610</v>
      </c>
      <c r="C21" s="50">
        <v>0</v>
      </c>
      <c r="D21" s="50"/>
      <c r="E21" s="50"/>
      <c r="F21" s="7"/>
      <c r="G21" s="7"/>
      <c r="H21" s="7">
        <v>100</v>
      </c>
      <c r="I21" s="7">
        <v>0</v>
      </c>
      <c r="J21" s="7">
        <v>71</v>
      </c>
      <c r="K21" s="7">
        <v>0.1</v>
      </c>
      <c r="L21" s="7"/>
      <c r="M21" s="7"/>
      <c r="N21" s="7"/>
      <c r="O21" s="7"/>
      <c r="P21" s="7"/>
      <c r="Q21" s="7"/>
      <c r="R21" s="7"/>
      <c r="S21" s="7"/>
      <c r="T21" s="7"/>
      <c r="U21" s="7"/>
      <c r="V21" s="7"/>
      <c r="W21" s="7"/>
      <c r="X21" s="7"/>
      <c r="Y21" s="7"/>
      <c r="Z21" s="7"/>
      <c r="AA21" s="7"/>
    </row>
    <row r="22" spans="2:27" ht="15.75" x14ac:dyDescent="0.3">
      <c r="B22" s="36"/>
      <c r="C22" s="36"/>
      <c r="D22" s="36"/>
      <c r="E22" s="36"/>
      <c r="F22" s="36"/>
      <c r="G22" s="36"/>
      <c r="H22" s="36"/>
      <c r="I22" s="36"/>
      <c r="J22" s="36"/>
      <c r="K22" s="36"/>
      <c r="L22" s="36"/>
      <c r="M22" s="36"/>
      <c r="N22" s="36"/>
      <c r="O22" s="36"/>
      <c r="P22" s="36"/>
      <c r="Q22" s="36"/>
      <c r="R22" s="36"/>
    </row>
    <row r="23" spans="2:27" ht="18" x14ac:dyDescent="0.25">
      <c r="B23" s="12" t="s">
        <v>638</v>
      </c>
      <c r="C23" s="1"/>
      <c r="D23" s="1"/>
      <c r="E23" s="1"/>
      <c r="F23" s="1"/>
      <c r="G23" s="1"/>
      <c r="H23" s="1"/>
      <c r="I23" s="1"/>
      <c r="J23" s="1"/>
      <c r="K23" s="1"/>
      <c r="L23" s="1"/>
      <c r="M23" s="1"/>
      <c r="N23" s="1"/>
      <c r="O23" s="1"/>
      <c r="P23" s="1"/>
      <c r="Q23" s="1"/>
      <c r="R23" s="1"/>
      <c r="S23" s="1"/>
      <c r="T23" s="1"/>
      <c r="U23" s="1"/>
      <c r="V23" s="1"/>
      <c r="W23" s="1"/>
      <c r="X23" s="1"/>
      <c r="Y23" s="1"/>
      <c r="Z23" s="1"/>
      <c r="AA23" s="1"/>
    </row>
    <row r="24" spans="2:27" x14ac:dyDescent="0.25">
      <c r="B24" s="47" t="s">
        <v>620</v>
      </c>
    </row>
    <row r="25" spans="2:27" ht="15.75" x14ac:dyDescent="0.3">
      <c r="B25" s="30" t="s">
        <v>275</v>
      </c>
      <c r="C25" s="13" t="s">
        <v>621</v>
      </c>
      <c r="D25" s="13" t="s">
        <v>284</v>
      </c>
      <c r="E25" s="13" t="s">
        <v>285</v>
      </c>
      <c r="F25" s="13" t="s">
        <v>298</v>
      </c>
      <c r="G25" s="13" t="s">
        <v>299</v>
      </c>
      <c r="H25" s="13" t="s">
        <v>300</v>
      </c>
      <c r="I25" s="13" t="s">
        <v>301</v>
      </c>
      <c r="J25" s="13" t="s">
        <v>639</v>
      </c>
      <c r="K25" s="13" t="s">
        <v>303</v>
      </c>
      <c r="L25" s="13" t="s">
        <v>622</v>
      </c>
      <c r="M25" s="13" t="s">
        <v>623</v>
      </c>
      <c r="N25" s="13" t="s">
        <v>624</v>
      </c>
      <c r="O25" s="13" t="s">
        <v>625</v>
      </c>
      <c r="P25" s="13" t="s">
        <v>279</v>
      </c>
      <c r="Q25" s="13" t="s">
        <v>280</v>
      </c>
      <c r="R25" s="51" t="s">
        <v>283</v>
      </c>
      <c r="S25" s="13" t="s">
        <v>293</v>
      </c>
      <c r="T25" s="13" t="s">
        <v>294</v>
      </c>
      <c r="U25" s="13" t="s">
        <v>295</v>
      </c>
      <c r="V25" s="13" t="s">
        <v>296</v>
      </c>
      <c r="W25" s="13" t="s">
        <v>626</v>
      </c>
      <c r="X25" s="13" t="s">
        <v>287</v>
      </c>
      <c r="Y25" s="13" t="s">
        <v>289</v>
      </c>
      <c r="Z25" s="13" t="s">
        <v>292</v>
      </c>
      <c r="AA25" s="13" t="s">
        <v>627</v>
      </c>
    </row>
    <row r="26" spans="2:27" ht="15.75" x14ac:dyDescent="0.3">
      <c r="B26" s="30"/>
      <c r="C26" s="13" t="s">
        <v>628</v>
      </c>
      <c r="D26" s="13" t="s">
        <v>629</v>
      </c>
      <c r="E26" s="13" t="s">
        <v>307</v>
      </c>
      <c r="F26" s="13" t="s">
        <v>308</v>
      </c>
      <c r="G26" s="13" t="s">
        <v>308</v>
      </c>
      <c r="H26" s="13" t="s">
        <v>308</v>
      </c>
      <c r="I26" s="13" t="s">
        <v>308</v>
      </c>
      <c r="J26" s="13" t="s">
        <v>308</v>
      </c>
      <c r="K26" s="13" t="s">
        <v>308</v>
      </c>
      <c r="L26" s="13" t="s">
        <v>630</v>
      </c>
      <c r="M26" s="13" t="s">
        <v>631</v>
      </c>
      <c r="N26" s="13" t="s">
        <v>631</v>
      </c>
      <c r="O26" s="13" t="s">
        <v>632</v>
      </c>
      <c r="P26" s="13" t="s">
        <v>304</v>
      </c>
      <c r="Q26" s="13" t="s">
        <v>304</v>
      </c>
      <c r="R26" s="51" t="s">
        <v>633</v>
      </c>
      <c r="S26" s="13" t="s">
        <v>167</v>
      </c>
      <c r="T26" s="13" t="s">
        <v>167</v>
      </c>
      <c r="U26" s="13" t="s">
        <v>167</v>
      </c>
      <c r="V26" s="13" t="s">
        <v>167</v>
      </c>
      <c r="W26" s="13" t="s">
        <v>634</v>
      </c>
      <c r="X26" s="13" t="s">
        <v>635</v>
      </c>
      <c r="Y26" s="13" t="s">
        <v>636</v>
      </c>
      <c r="Z26" s="13" t="s">
        <v>308</v>
      </c>
      <c r="AA26" s="13" t="s">
        <v>637</v>
      </c>
    </row>
    <row r="27" spans="2:27" ht="15.75" x14ac:dyDescent="0.3">
      <c r="B27" s="7" t="s">
        <v>596</v>
      </c>
      <c r="C27" s="50">
        <v>0</v>
      </c>
      <c r="D27" s="50">
        <f>12.2196*(1+Finance!$D$14)</f>
        <v>12.683944800000001</v>
      </c>
      <c r="E27" s="50">
        <v>0</v>
      </c>
      <c r="F27" s="7"/>
      <c r="G27" s="7"/>
      <c r="H27" s="7"/>
      <c r="I27" s="7"/>
      <c r="J27" s="7"/>
      <c r="K27" s="7"/>
      <c r="L27" s="7">
        <v>2.9</v>
      </c>
      <c r="M27" s="7">
        <v>30</v>
      </c>
      <c r="N27" s="7">
        <v>30</v>
      </c>
      <c r="O27" s="7">
        <v>0</v>
      </c>
      <c r="P27" s="7" t="s">
        <v>478</v>
      </c>
      <c r="Q27" s="7" t="s">
        <v>478</v>
      </c>
      <c r="R27" s="7"/>
      <c r="S27" s="7"/>
      <c r="T27" s="7"/>
      <c r="U27" s="7"/>
      <c r="V27" s="7"/>
      <c r="W27" s="7"/>
      <c r="X27" s="7">
        <v>0</v>
      </c>
      <c r="Y27" s="7">
        <v>0</v>
      </c>
      <c r="Z27" s="7">
        <v>0</v>
      </c>
      <c r="AA27" s="7">
        <v>0</v>
      </c>
    </row>
    <row r="28" spans="2:27" ht="15.75" x14ac:dyDescent="0.3">
      <c r="B28" s="7" t="s">
        <v>614</v>
      </c>
      <c r="C28" s="50">
        <v>0</v>
      </c>
      <c r="D28" s="50">
        <v>124</v>
      </c>
      <c r="E28" s="50">
        <v>0</v>
      </c>
      <c r="F28" s="7"/>
      <c r="G28" s="7"/>
      <c r="H28" s="7"/>
      <c r="I28" s="7"/>
      <c r="J28" s="7"/>
      <c r="K28" s="7"/>
      <c r="L28" s="7"/>
      <c r="M28" s="7"/>
      <c r="N28" s="7"/>
      <c r="O28" s="7"/>
      <c r="P28" s="7"/>
      <c r="Q28" s="7"/>
      <c r="R28" s="7"/>
      <c r="S28" s="7"/>
      <c r="T28" s="7"/>
      <c r="U28" s="7"/>
      <c r="V28" s="7"/>
      <c r="W28" s="7"/>
      <c r="X28" s="7"/>
      <c r="Y28" s="7"/>
      <c r="Z28" s="7"/>
      <c r="AA28" s="7"/>
    </row>
    <row r="29" spans="2:27" ht="15.75" x14ac:dyDescent="0.3">
      <c r="B29" s="7" t="s">
        <v>598</v>
      </c>
      <c r="C29" s="50">
        <v>0</v>
      </c>
      <c r="D29" s="50">
        <f>28.5124*(1+Finance!$D$14)</f>
        <v>29.595871200000001</v>
      </c>
      <c r="E29" s="50">
        <v>0</v>
      </c>
      <c r="F29" s="7"/>
      <c r="G29" s="7"/>
      <c r="H29" s="7"/>
      <c r="I29" s="7"/>
      <c r="J29" s="7"/>
      <c r="K29" s="7"/>
      <c r="L29" s="7">
        <v>3</v>
      </c>
      <c r="M29" s="7">
        <v>25</v>
      </c>
      <c r="N29" s="7">
        <v>30</v>
      </c>
      <c r="O29" s="7">
        <v>0</v>
      </c>
      <c r="P29" s="7" t="s">
        <v>478</v>
      </c>
      <c r="Q29" s="7" t="s">
        <v>478</v>
      </c>
      <c r="R29" s="7"/>
      <c r="S29" s="7"/>
      <c r="T29" s="7"/>
      <c r="U29" s="7"/>
      <c r="V29" s="7"/>
      <c r="W29" s="7"/>
      <c r="X29" s="7">
        <v>0</v>
      </c>
      <c r="Y29" s="7">
        <v>0</v>
      </c>
      <c r="Z29" s="7">
        <v>0</v>
      </c>
      <c r="AA29" s="7">
        <v>0</v>
      </c>
    </row>
    <row r="30" spans="2:27" ht="15.75" x14ac:dyDescent="0.3">
      <c r="B30" s="7" t="s">
        <v>599</v>
      </c>
      <c r="C30" s="50">
        <v>0</v>
      </c>
      <c r="D30" s="50">
        <f>177.7676859*(1+Finance!$D$14)</f>
        <v>184.5228579642</v>
      </c>
      <c r="E30" s="50">
        <v>0</v>
      </c>
      <c r="F30" s="7"/>
      <c r="G30" s="7"/>
      <c r="H30" s="7"/>
      <c r="I30" s="7"/>
      <c r="J30" s="7"/>
      <c r="K30" s="7"/>
      <c r="L30" s="7">
        <v>4</v>
      </c>
      <c r="M30" s="7">
        <v>25</v>
      </c>
      <c r="N30" s="7">
        <v>30</v>
      </c>
      <c r="O30" s="7">
        <v>0</v>
      </c>
      <c r="P30" s="7" t="s">
        <v>478</v>
      </c>
      <c r="Q30" s="7" t="s">
        <v>478</v>
      </c>
      <c r="R30" s="7"/>
      <c r="S30" s="7"/>
      <c r="T30" s="7"/>
      <c r="U30" s="7"/>
      <c r="V30" s="7"/>
      <c r="W30" s="7"/>
      <c r="X30" s="7">
        <v>0</v>
      </c>
      <c r="Y30" s="7">
        <v>0</v>
      </c>
      <c r="Z30" s="7">
        <v>0</v>
      </c>
      <c r="AA30" s="7">
        <v>0</v>
      </c>
    </row>
    <row r="31" spans="2:27" ht="15.75" x14ac:dyDescent="0.3">
      <c r="B31" s="7" t="s">
        <v>600</v>
      </c>
      <c r="C31" s="50">
        <v>10.648730964466999</v>
      </c>
      <c r="D31" s="50">
        <f>17.6858344*(1+Finance!$D$14)</f>
        <v>18.357896107200002</v>
      </c>
      <c r="E31" s="50">
        <f>16.39463*(1+Finance!$D$14)</f>
        <v>17.017625939999999</v>
      </c>
      <c r="F31" s="7"/>
      <c r="G31" s="7"/>
      <c r="H31" s="7"/>
      <c r="I31" s="7"/>
      <c r="J31" s="7"/>
      <c r="K31" s="7"/>
      <c r="L31" s="7">
        <v>1.5</v>
      </c>
      <c r="M31" s="7">
        <v>25</v>
      </c>
      <c r="N31" s="7">
        <v>40</v>
      </c>
      <c r="O31" s="7">
        <v>548.7291065989848</v>
      </c>
      <c r="P31" s="7">
        <v>87</v>
      </c>
      <c r="Q31" s="7">
        <v>87</v>
      </c>
      <c r="R31" s="7">
        <v>0.5</v>
      </c>
      <c r="S31" s="7"/>
      <c r="T31" s="7"/>
      <c r="U31" s="7"/>
      <c r="V31" s="7"/>
      <c r="W31" s="7"/>
      <c r="X31" s="7">
        <v>0.02</v>
      </c>
      <c r="Y31" s="7">
        <v>75</v>
      </c>
      <c r="Z31" s="7">
        <v>1.37</v>
      </c>
      <c r="AA31" s="7">
        <v>5</v>
      </c>
    </row>
    <row r="32" spans="2:27" ht="15.75" x14ac:dyDescent="0.3">
      <c r="B32" s="7" t="s">
        <v>601</v>
      </c>
      <c r="C32" s="50">
        <v>9.0396475770925093</v>
      </c>
      <c r="D32" s="50">
        <f>22.9545186*(1+Finance!$D$14)</f>
        <v>23.8267903068</v>
      </c>
      <c r="E32" s="50">
        <f>8.1464*(1+Finance!$D$14)</f>
        <v>8.4559631999999993</v>
      </c>
      <c r="F32" s="7"/>
      <c r="G32" s="7"/>
      <c r="H32" s="7"/>
      <c r="I32" s="7"/>
      <c r="J32" s="7"/>
      <c r="K32" s="7"/>
      <c r="L32" s="7">
        <v>9.1999999999999993</v>
      </c>
      <c r="M32" s="7">
        <v>25</v>
      </c>
      <c r="N32" s="7">
        <v>40</v>
      </c>
      <c r="O32" s="7">
        <v>46.58</v>
      </c>
      <c r="P32" s="7">
        <v>22</v>
      </c>
      <c r="Q32" s="7">
        <v>22</v>
      </c>
      <c r="R32" s="7">
        <v>0.46</v>
      </c>
      <c r="S32" s="7"/>
      <c r="T32" s="7"/>
      <c r="U32" s="7"/>
      <c r="V32" s="7"/>
      <c r="W32" s="7"/>
      <c r="X32" s="7">
        <v>3.5000000000000003E-2</v>
      </c>
      <c r="Y32" s="7">
        <v>54</v>
      </c>
      <c r="Z32" s="7">
        <v>3.51</v>
      </c>
      <c r="AA32" s="7">
        <v>13</v>
      </c>
    </row>
    <row r="33" spans="2:27" ht="15.75" x14ac:dyDescent="0.3">
      <c r="B33" s="7" t="s">
        <v>602</v>
      </c>
      <c r="C33" s="50">
        <v>0</v>
      </c>
      <c r="D33" s="50">
        <f>21.58796*(1+Finance!$D$14)</f>
        <v>22.40830248</v>
      </c>
      <c r="E33" s="50">
        <v>0</v>
      </c>
      <c r="F33" s="7">
        <v>92.5</v>
      </c>
      <c r="G33" s="7">
        <v>92.5</v>
      </c>
      <c r="H33" s="7">
        <v>98.8</v>
      </c>
      <c r="I33" s="7">
        <v>0</v>
      </c>
      <c r="J33" s="7">
        <v>85</v>
      </c>
      <c r="K33" s="7">
        <v>1.4</v>
      </c>
      <c r="L33" s="7">
        <v>1.2</v>
      </c>
      <c r="M33" s="7">
        <v>20</v>
      </c>
      <c r="N33" s="7">
        <v>20</v>
      </c>
      <c r="O33" s="7">
        <v>0</v>
      </c>
      <c r="P33" s="7" t="s">
        <v>478</v>
      </c>
      <c r="Q33" s="7" t="s">
        <v>478</v>
      </c>
      <c r="R33" s="7"/>
      <c r="S33" s="7"/>
      <c r="T33" s="7"/>
      <c r="U33" s="7"/>
      <c r="V33" s="7"/>
      <c r="W33" s="7"/>
      <c r="X33" s="7">
        <v>1.4999999999999999E-2</v>
      </c>
      <c r="Y33" s="7">
        <v>48</v>
      </c>
      <c r="Z33" s="7">
        <v>0</v>
      </c>
      <c r="AA33" s="7">
        <v>0</v>
      </c>
    </row>
    <row r="34" spans="2:27" ht="15.75" x14ac:dyDescent="0.3">
      <c r="B34" s="7" t="s">
        <v>603</v>
      </c>
      <c r="C34" s="50">
        <v>0</v>
      </c>
      <c r="D34" s="50"/>
      <c r="E34" s="50">
        <v>0</v>
      </c>
      <c r="F34" s="7"/>
      <c r="G34" s="7"/>
      <c r="H34" s="7"/>
      <c r="I34" s="7"/>
      <c r="J34" s="7"/>
      <c r="K34" s="7"/>
      <c r="L34" s="7"/>
      <c r="M34" s="7">
        <v>20</v>
      </c>
      <c r="N34" s="7">
        <v>20</v>
      </c>
      <c r="O34" s="7">
        <v>0</v>
      </c>
      <c r="P34" s="7" t="s">
        <v>478</v>
      </c>
      <c r="Q34" s="7" t="s">
        <v>478</v>
      </c>
      <c r="R34" s="7"/>
      <c r="S34" s="7"/>
      <c r="T34" s="7"/>
      <c r="U34" s="7"/>
      <c r="V34" s="7"/>
      <c r="W34" s="7"/>
      <c r="X34" s="7"/>
      <c r="Y34" s="7"/>
      <c r="Z34" s="7"/>
      <c r="AA34" s="7"/>
    </row>
    <row r="35" spans="2:27" ht="15.75" x14ac:dyDescent="0.3">
      <c r="B35" s="7" t="s">
        <v>604</v>
      </c>
      <c r="C35" s="50">
        <v>0</v>
      </c>
      <c r="D35" s="50">
        <f>37.98259*(1+Finance!$D$14)</f>
        <v>39.425928420000005</v>
      </c>
      <c r="E35" s="50">
        <v>0</v>
      </c>
      <c r="F35" s="7">
        <v>93</v>
      </c>
      <c r="G35" s="7">
        <v>93</v>
      </c>
      <c r="H35" s="7">
        <v>98.25</v>
      </c>
      <c r="I35" s="7">
        <v>0</v>
      </c>
      <c r="J35" s="7">
        <v>85</v>
      </c>
      <c r="K35" s="7">
        <v>1.2</v>
      </c>
      <c r="L35" s="7">
        <v>1.75</v>
      </c>
      <c r="M35" s="7">
        <v>20</v>
      </c>
      <c r="N35" s="7">
        <v>20</v>
      </c>
      <c r="O35" s="7">
        <v>0</v>
      </c>
      <c r="P35" s="7" t="s">
        <v>478</v>
      </c>
      <c r="Q35" s="7" t="s">
        <v>478</v>
      </c>
      <c r="R35" s="7"/>
      <c r="S35" s="7"/>
      <c r="T35" s="7"/>
      <c r="U35" s="7"/>
      <c r="V35" s="7"/>
      <c r="W35" s="7"/>
      <c r="X35" s="7">
        <v>1.4999999999999999E-2</v>
      </c>
      <c r="Y35" s="7">
        <v>48</v>
      </c>
      <c r="Z35" s="7">
        <v>0</v>
      </c>
      <c r="AA35" s="7">
        <v>0</v>
      </c>
    </row>
    <row r="36" spans="2:27" ht="15.75" x14ac:dyDescent="0.3">
      <c r="B36" s="7" t="s">
        <v>605</v>
      </c>
      <c r="C36" s="50">
        <v>0</v>
      </c>
      <c r="D36" s="50"/>
      <c r="E36" s="50">
        <v>0</v>
      </c>
      <c r="F36" s="7"/>
      <c r="G36" s="7"/>
      <c r="H36" s="7"/>
      <c r="I36" s="7"/>
      <c r="J36" s="7"/>
      <c r="K36" s="7"/>
      <c r="L36" s="7"/>
      <c r="M36" s="7">
        <v>20</v>
      </c>
      <c r="N36" s="7">
        <v>20</v>
      </c>
      <c r="O36" s="7">
        <v>0</v>
      </c>
      <c r="P36" s="7" t="s">
        <v>478</v>
      </c>
      <c r="Q36" s="7" t="s">
        <v>478</v>
      </c>
      <c r="R36" s="7"/>
      <c r="S36" s="7"/>
      <c r="T36" s="7"/>
      <c r="U36" s="7"/>
      <c r="V36" s="7"/>
      <c r="W36" s="7"/>
      <c r="X36" s="7"/>
      <c r="Y36" s="7"/>
      <c r="Z36" s="7"/>
      <c r="AA36" s="7"/>
    </row>
    <row r="37" spans="2:27" ht="15.75" x14ac:dyDescent="0.3">
      <c r="B37" s="7" t="s">
        <v>640</v>
      </c>
      <c r="C37" s="50">
        <v>0</v>
      </c>
      <c r="D37" s="50"/>
      <c r="E37" s="50"/>
      <c r="F37" s="7"/>
      <c r="G37" s="7"/>
      <c r="H37" s="7"/>
      <c r="I37" s="7"/>
      <c r="J37" s="7"/>
      <c r="K37" s="7"/>
      <c r="L37" s="7"/>
      <c r="M37" s="7"/>
      <c r="N37" s="7"/>
      <c r="O37" s="7"/>
      <c r="P37" s="7"/>
      <c r="Q37" s="7"/>
      <c r="R37" s="7"/>
      <c r="S37" s="7"/>
      <c r="T37" s="7"/>
      <c r="U37" s="7"/>
      <c r="V37" s="7"/>
      <c r="W37" s="7"/>
      <c r="X37" s="7"/>
      <c r="Y37" s="7"/>
      <c r="Z37" s="7"/>
      <c r="AA37" s="7"/>
    </row>
    <row r="38" spans="2:27" ht="15.75" x14ac:dyDescent="0.3">
      <c r="B38" s="7" t="s">
        <v>641</v>
      </c>
      <c r="C38" s="50">
        <v>0</v>
      </c>
      <c r="D38" s="50"/>
      <c r="E38" s="50"/>
      <c r="F38" s="7"/>
      <c r="G38" s="7"/>
      <c r="H38" s="7"/>
      <c r="I38" s="7"/>
      <c r="J38" s="7"/>
      <c r="K38" s="7"/>
      <c r="L38" s="7"/>
      <c r="M38" s="7"/>
      <c r="N38" s="7"/>
      <c r="O38" s="7"/>
      <c r="P38" s="7"/>
      <c r="Q38" s="7"/>
      <c r="R38" s="7"/>
      <c r="S38" s="7"/>
      <c r="T38" s="7"/>
      <c r="U38" s="7"/>
      <c r="V38" s="7"/>
      <c r="W38" s="7"/>
      <c r="X38" s="7"/>
      <c r="Y38" s="7"/>
      <c r="Z38" s="7"/>
      <c r="AA38" s="7"/>
    </row>
    <row r="39" spans="2:27" ht="15.75" x14ac:dyDescent="0.3">
      <c r="B39" s="7" t="s">
        <v>610</v>
      </c>
      <c r="C39" s="50">
        <v>0</v>
      </c>
      <c r="D39" s="50"/>
      <c r="E39" s="50"/>
      <c r="F39" s="7"/>
      <c r="G39" s="7"/>
      <c r="H39" s="7"/>
      <c r="I39" s="7"/>
      <c r="J39" s="7"/>
      <c r="K39" s="7"/>
      <c r="L39" s="7"/>
      <c r="M39" s="7"/>
      <c r="N39" s="7"/>
      <c r="O39" s="7"/>
      <c r="P39" s="7"/>
      <c r="Q39" s="7"/>
      <c r="R39" s="7"/>
      <c r="S39" s="7"/>
      <c r="T39" s="7"/>
      <c r="U39" s="7"/>
      <c r="V39" s="7"/>
      <c r="W39" s="7"/>
      <c r="X39" s="7"/>
      <c r="Y39" s="7"/>
      <c r="Z39" s="7"/>
      <c r="AA39" s="7"/>
    </row>
    <row r="40" spans="2:27" ht="15.75" x14ac:dyDescent="0.3">
      <c r="B40" s="36"/>
      <c r="C40" s="36"/>
      <c r="D40" s="36"/>
      <c r="E40" s="36"/>
      <c r="F40" s="36"/>
      <c r="G40" s="36"/>
      <c r="H40" s="36"/>
      <c r="I40" s="36"/>
      <c r="J40" s="36"/>
      <c r="K40" s="36"/>
      <c r="L40" s="36"/>
      <c r="M40" s="36"/>
      <c r="N40" s="36"/>
      <c r="O40" s="36"/>
      <c r="P40" s="36"/>
      <c r="Q40" s="36"/>
      <c r="R40" s="36"/>
    </row>
    <row r="41" spans="2:27" ht="18" x14ac:dyDescent="0.25">
      <c r="B41" s="12" t="s">
        <v>642</v>
      </c>
      <c r="C41" s="1"/>
      <c r="D41" s="1"/>
      <c r="E41" s="1"/>
      <c r="F41" s="1"/>
      <c r="G41" s="1"/>
      <c r="H41" s="1"/>
      <c r="I41" s="1"/>
      <c r="J41" s="1"/>
      <c r="K41" s="1"/>
      <c r="L41" s="1"/>
      <c r="M41" s="1"/>
      <c r="N41" s="1"/>
      <c r="O41" s="1"/>
      <c r="P41" s="1"/>
      <c r="Q41" s="1"/>
      <c r="R41" s="1"/>
      <c r="S41" s="1"/>
      <c r="T41" s="1"/>
      <c r="U41" s="1"/>
      <c r="V41" s="1"/>
      <c r="W41" s="1"/>
      <c r="X41" s="1"/>
      <c r="Y41" s="1"/>
      <c r="Z41" s="1"/>
      <c r="AA41" s="1"/>
    </row>
    <row r="42" spans="2:27" x14ac:dyDescent="0.25">
      <c r="B42" s="47" t="s">
        <v>620</v>
      </c>
    </row>
    <row r="43" spans="2:27" ht="15.75" x14ac:dyDescent="0.3">
      <c r="B43" s="30" t="s">
        <v>275</v>
      </c>
      <c r="C43" s="13" t="s">
        <v>621</v>
      </c>
      <c r="D43" s="13" t="s">
        <v>284</v>
      </c>
      <c r="E43" s="13" t="s">
        <v>285</v>
      </c>
      <c r="F43" s="13" t="s">
        <v>298</v>
      </c>
      <c r="G43" s="13" t="s">
        <v>299</v>
      </c>
      <c r="H43" s="13" t="s">
        <v>300</v>
      </c>
      <c r="I43" s="13" t="s">
        <v>301</v>
      </c>
      <c r="J43" s="13" t="s">
        <v>639</v>
      </c>
      <c r="K43" s="13" t="s">
        <v>303</v>
      </c>
      <c r="L43" s="13" t="s">
        <v>622</v>
      </c>
      <c r="M43" s="13" t="s">
        <v>623</v>
      </c>
      <c r="N43" s="13" t="s">
        <v>624</v>
      </c>
      <c r="O43" s="13" t="s">
        <v>625</v>
      </c>
      <c r="P43" s="13" t="s">
        <v>279</v>
      </c>
      <c r="Q43" s="13" t="s">
        <v>280</v>
      </c>
      <c r="R43" s="51" t="s">
        <v>283</v>
      </c>
      <c r="S43" s="13" t="s">
        <v>293</v>
      </c>
      <c r="T43" s="13" t="s">
        <v>294</v>
      </c>
      <c r="U43" s="13" t="s">
        <v>295</v>
      </c>
      <c r="V43" s="13" t="s">
        <v>296</v>
      </c>
      <c r="W43" s="13" t="s">
        <v>626</v>
      </c>
      <c r="X43" s="13" t="s">
        <v>287</v>
      </c>
      <c r="Y43" s="13" t="s">
        <v>289</v>
      </c>
      <c r="Z43" s="13" t="s">
        <v>292</v>
      </c>
      <c r="AA43" s="13" t="s">
        <v>627</v>
      </c>
    </row>
    <row r="44" spans="2:27" ht="15.75" x14ac:dyDescent="0.3">
      <c r="B44" s="30"/>
      <c r="C44" s="13" t="s">
        <v>628</v>
      </c>
      <c r="D44" s="13" t="s">
        <v>629</v>
      </c>
      <c r="E44" s="13" t="s">
        <v>307</v>
      </c>
      <c r="F44" s="13" t="s">
        <v>308</v>
      </c>
      <c r="G44" s="13" t="s">
        <v>308</v>
      </c>
      <c r="H44" s="13" t="s">
        <v>308</v>
      </c>
      <c r="I44" s="13" t="s">
        <v>308</v>
      </c>
      <c r="J44" s="13" t="s">
        <v>308</v>
      </c>
      <c r="K44" s="13" t="s">
        <v>308</v>
      </c>
      <c r="L44" s="13" t="s">
        <v>630</v>
      </c>
      <c r="M44" s="13" t="s">
        <v>631</v>
      </c>
      <c r="N44" s="13" t="s">
        <v>631</v>
      </c>
      <c r="O44" s="13" t="s">
        <v>632</v>
      </c>
      <c r="P44" s="13" t="s">
        <v>304</v>
      </c>
      <c r="Q44" s="13" t="s">
        <v>304</v>
      </c>
      <c r="R44" s="51" t="s">
        <v>633</v>
      </c>
      <c r="S44" s="13" t="s">
        <v>167</v>
      </c>
      <c r="T44" s="13" t="s">
        <v>167</v>
      </c>
      <c r="U44" s="13" t="s">
        <v>167</v>
      </c>
      <c r="V44" s="13" t="s">
        <v>167</v>
      </c>
      <c r="W44" s="13" t="s">
        <v>634</v>
      </c>
      <c r="X44" s="13" t="s">
        <v>635</v>
      </c>
      <c r="Y44" s="13" t="s">
        <v>636</v>
      </c>
      <c r="Z44" s="13" t="s">
        <v>308</v>
      </c>
      <c r="AA44" s="13" t="s">
        <v>637</v>
      </c>
    </row>
    <row r="45" spans="2:27" ht="15.75" x14ac:dyDescent="0.3">
      <c r="B45" s="7" t="s">
        <v>596</v>
      </c>
      <c r="C45" s="50">
        <v>0</v>
      </c>
      <c r="D45" s="50">
        <f>12.2196*(1+Finance!$D$14)</f>
        <v>12.683944800000001</v>
      </c>
      <c r="E45" s="50">
        <v>0</v>
      </c>
      <c r="F45" s="7"/>
      <c r="G45" s="7"/>
      <c r="H45" s="7"/>
      <c r="I45" s="7"/>
      <c r="J45" s="7"/>
      <c r="K45" s="7"/>
      <c r="L45" s="7">
        <v>2.9</v>
      </c>
      <c r="M45" s="7">
        <v>30</v>
      </c>
      <c r="N45" s="7">
        <v>30</v>
      </c>
      <c r="O45" s="7">
        <v>0</v>
      </c>
      <c r="P45" s="7" t="s">
        <v>478</v>
      </c>
      <c r="Q45" s="7" t="s">
        <v>478</v>
      </c>
      <c r="R45" s="7"/>
      <c r="S45" s="7"/>
      <c r="T45" s="7"/>
      <c r="U45" s="7"/>
      <c r="V45" s="7"/>
      <c r="W45" s="7"/>
      <c r="X45" s="7">
        <v>0</v>
      </c>
      <c r="Y45" s="7">
        <v>0</v>
      </c>
      <c r="Z45" s="7">
        <v>0</v>
      </c>
      <c r="AA45" s="7">
        <v>0</v>
      </c>
    </row>
    <row r="46" spans="2:27" ht="15.75" x14ac:dyDescent="0.3">
      <c r="B46" s="7" t="s">
        <v>614</v>
      </c>
      <c r="C46" s="50">
        <v>0</v>
      </c>
      <c r="D46" s="50"/>
      <c r="E46" s="50"/>
      <c r="F46" s="7"/>
      <c r="G46" s="7"/>
      <c r="H46" s="7"/>
      <c r="I46" s="7"/>
      <c r="J46" s="7"/>
      <c r="K46" s="7"/>
      <c r="L46" s="7"/>
      <c r="M46" s="7"/>
      <c r="N46" s="7"/>
      <c r="O46" s="7"/>
      <c r="P46" s="7"/>
      <c r="Q46" s="7"/>
      <c r="R46" s="7"/>
      <c r="S46" s="7"/>
      <c r="T46" s="7"/>
      <c r="U46" s="7"/>
      <c r="V46" s="7"/>
      <c r="W46" s="7"/>
      <c r="X46" s="7"/>
      <c r="Y46" s="7"/>
      <c r="Z46" s="7"/>
      <c r="AA46" s="7"/>
    </row>
    <row r="47" spans="2:27" ht="15.75" x14ac:dyDescent="0.3">
      <c r="B47" s="7" t="s">
        <v>598</v>
      </c>
      <c r="C47" s="50">
        <v>0</v>
      </c>
      <c r="D47" s="50">
        <f>28.5124*(1+Finance!$D$14)</f>
        <v>29.595871200000001</v>
      </c>
      <c r="E47" s="50">
        <v>0</v>
      </c>
      <c r="F47" s="7"/>
      <c r="G47" s="7"/>
      <c r="H47" s="7"/>
      <c r="I47" s="7"/>
      <c r="J47" s="7"/>
      <c r="K47" s="7"/>
      <c r="L47" s="7">
        <v>3</v>
      </c>
      <c r="M47" s="7">
        <v>25</v>
      </c>
      <c r="N47" s="7">
        <v>30</v>
      </c>
      <c r="O47" s="7">
        <v>0</v>
      </c>
      <c r="P47" s="7" t="s">
        <v>478</v>
      </c>
      <c r="Q47" s="7" t="s">
        <v>478</v>
      </c>
      <c r="R47" s="7"/>
      <c r="S47" s="7"/>
      <c r="T47" s="7"/>
      <c r="U47" s="7"/>
      <c r="V47" s="7"/>
      <c r="W47" s="7"/>
      <c r="X47" s="7">
        <v>0</v>
      </c>
      <c r="Y47" s="7">
        <v>0</v>
      </c>
      <c r="Z47" s="7">
        <v>0</v>
      </c>
      <c r="AA47" s="7">
        <v>0</v>
      </c>
    </row>
    <row r="48" spans="2:27" ht="15.75" x14ac:dyDescent="0.3">
      <c r="B48" s="7" t="s">
        <v>599</v>
      </c>
      <c r="C48" s="50">
        <v>0</v>
      </c>
      <c r="D48" s="50">
        <f>177.7676859*(1+Finance!$D$14)</f>
        <v>184.5228579642</v>
      </c>
      <c r="E48" s="50">
        <v>0</v>
      </c>
      <c r="F48" s="7"/>
      <c r="G48" s="7"/>
      <c r="H48" s="7"/>
      <c r="I48" s="7"/>
      <c r="J48" s="7"/>
      <c r="K48" s="7"/>
      <c r="L48" s="7">
        <v>4</v>
      </c>
      <c r="M48" s="7">
        <v>25</v>
      </c>
      <c r="N48" s="7">
        <v>30</v>
      </c>
      <c r="O48" s="7">
        <v>0</v>
      </c>
      <c r="P48" s="7" t="s">
        <v>478</v>
      </c>
      <c r="Q48" s="7" t="s">
        <v>478</v>
      </c>
      <c r="R48" s="7"/>
      <c r="S48" s="7"/>
      <c r="T48" s="7"/>
      <c r="U48" s="7"/>
      <c r="V48" s="7"/>
      <c r="W48" s="7"/>
      <c r="X48" s="7">
        <v>0</v>
      </c>
      <c r="Y48" s="7">
        <v>0</v>
      </c>
      <c r="Z48" s="7">
        <v>0</v>
      </c>
      <c r="AA48" s="7">
        <v>0</v>
      </c>
    </row>
    <row r="49" spans="2:27" ht="15.75" x14ac:dyDescent="0.3">
      <c r="B49" s="7" t="s">
        <v>600</v>
      </c>
      <c r="C49" s="50">
        <v>10.648730964466999</v>
      </c>
      <c r="D49" s="50">
        <f>17.6858344*(1+Finance!$D$14)</f>
        <v>18.357896107200002</v>
      </c>
      <c r="E49" s="50">
        <f>16.39463*(1+Finance!$D$14)</f>
        <v>17.017625939999999</v>
      </c>
      <c r="F49" s="7"/>
      <c r="G49" s="7"/>
      <c r="H49" s="7"/>
      <c r="I49" s="7"/>
      <c r="J49" s="7"/>
      <c r="K49" s="7"/>
      <c r="L49" s="7">
        <v>1.5</v>
      </c>
      <c r="M49" s="7">
        <v>25</v>
      </c>
      <c r="N49" s="7">
        <v>40</v>
      </c>
      <c r="O49" s="7">
        <v>548.7291065989848</v>
      </c>
      <c r="P49" s="7">
        <v>87</v>
      </c>
      <c r="Q49" s="7">
        <v>87</v>
      </c>
      <c r="R49" s="7">
        <v>0.5</v>
      </c>
      <c r="S49" s="7"/>
      <c r="T49" s="7"/>
      <c r="U49" s="7"/>
      <c r="V49" s="7"/>
      <c r="W49" s="7"/>
      <c r="X49" s="7">
        <v>0.02</v>
      </c>
      <c r="Y49" s="7">
        <v>75</v>
      </c>
      <c r="Z49" s="7">
        <v>1.37</v>
      </c>
      <c r="AA49" s="7">
        <v>5</v>
      </c>
    </row>
    <row r="50" spans="2:27" ht="15.75" x14ac:dyDescent="0.3">
      <c r="B50" s="7" t="s">
        <v>601</v>
      </c>
      <c r="C50" s="50">
        <v>9.0396475770925093</v>
      </c>
      <c r="D50" s="50">
        <f>22.9545186*(1+Finance!$D$14)</f>
        <v>23.8267903068</v>
      </c>
      <c r="E50" s="50">
        <f>8.1464*(1+Finance!$D$14)</f>
        <v>8.4559631999999993</v>
      </c>
      <c r="F50" s="7"/>
      <c r="G50" s="7"/>
      <c r="H50" s="7"/>
      <c r="I50" s="7"/>
      <c r="J50" s="7"/>
      <c r="K50" s="7"/>
      <c r="L50" s="7">
        <v>9.1999999999999993</v>
      </c>
      <c r="M50" s="7">
        <v>25</v>
      </c>
      <c r="N50" s="7">
        <v>40</v>
      </c>
      <c r="O50" s="7">
        <v>46.58</v>
      </c>
      <c r="P50" s="7">
        <v>22</v>
      </c>
      <c r="Q50" s="7">
        <v>22</v>
      </c>
      <c r="R50" s="7">
        <v>0.46</v>
      </c>
      <c r="S50" s="7"/>
      <c r="T50" s="7"/>
      <c r="U50" s="7"/>
      <c r="V50" s="7"/>
      <c r="W50" s="7"/>
      <c r="X50" s="7">
        <v>3.5000000000000003E-2</v>
      </c>
      <c r="Y50" s="7">
        <v>54</v>
      </c>
      <c r="Z50" s="7">
        <v>3.51</v>
      </c>
      <c r="AA50" s="7">
        <v>13</v>
      </c>
    </row>
    <row r="51" spans="2:27" ht="15.75" x14ac:dyDescent="0.3">
      <c r="B51" s="7" t="s">
        <v>602</v>
      </c>
      <c r="C51" s="50">
        <v>0</v>
      </c>
      <c r="D51" s="50">
        <f>21.58796*(1+Finance!$D$14)</f>
        <v>22.40830248</v>
      </c>
      <c r="E51" s="50">
        <v>0</v>
      </c>
      <c r="F51" s="7">
        <v>92.5</v>
      </c>
      <c r="G51" s="7">
        <v>92.5</v>
      </c>
      <c r="H51" s="7">
        <v>98.8</v>
      </c>
      <c r="I51" s="7">
        <v>0</v>
      </c>
      <c r="J51" s="7">
        <v>85</v>
      </c>
      <c r="K51" s="7">
        <v>1.4</v>
      </c>
      <c r="L51" s="7">
        <v>1.2</v>
      </c>
      <c r="M51" s="7">
        <v>20</v>
      </c>
      <c r="N51" s="7">
        <v>20</v>
      </c>
      <c r="O51" s="7">
        <v>0</v>
      </c>
      <c r="P51" s="7" t="s">
        <v>478</v>
      </c>
      <c r="Q51" s="7" t="s">
        <v>478</v>
      </c>
      <c r="R51" s="7"/>
      <c r="S51" s="7"/>
      <c r="T51" s="7"/>
      <c r="U51" s="7"/>
      <c r="V51" s="7"/>
      <c r="W51" s="7"/>
      <c r="X51" s="7">
        <v>1.4999999999999999E-2</v>
      </c>
      <c r="Y51" s="7">
        <v>48</v>
      </c>
      <c r="Z51" s="7">
        <v>0</v>
      </c>
      <c r="AA51" s="7">
        <v>0</v>
      </c>
    </row>
    <row r="52" spans="2:27" ht="15.75" x14ac:dyDescent="0.3">
      <c r="B52" s="7" t="s">
        <v>603</v>
      </c>
      <c r="C52" s="50">
        <v>0</v>
      </c>
      <c r="D52" s="50">
        <f>21.58796*(1+Finance!$D$14)</f>
        <v>22.40830248</v>
      </c>
      <c r="E52" s="50">
        <v>0</v>
      </c>
      <c r="F52" s="7">
        <v>92.5</v>
      </c>
      <c r="G52" s="7">
        <v>92.5</v>
      </c>
      <c r="H52" s="7">
        <v>98.8</v>
      </c>
      <c r="I52" s="7"/>
      <c r="J52" s="7"/>
      <c r="K52" s="7"/>
      <c r="L52" s="7"/>
      <c r="M52" s="7">
        <v>20</v>
      </c>
      <c r="N52" s="7">
        <v>20</v>
      </c>
      <c r="O52" s="7">
        <v>0</v>
      </c>
      <c r="P52" s="7" t="s">
        <v>478</v>
      </c>
      <c r="Q52" s="7" t="s">
        <v>478</v>
      </c>
      <c r="R52" s="7"/>
      <c r="S52" s="7"/>
      <c r="T52" s="7"/>
      <c r="U52" s="7"/>
      <c r="V52" s="7"/>
      <c r="W52" s="7"/>
      <c r="X52" s="7">
        <v>1.4999999999999999E-2</v>
      </c>
      <c r="Y52" s="7">
        <v>48</v>
      </c>
      <c r="Z52" s="7">
        <v>0</v>
      </c>
      <c r="AA52" s="7">
        <v>0</v>
      </c>
    </row>
    <row r="53" spans="2:27" ht="15.75" x14ac:dyDescent="0.3">
      <c r="B53" s="7" t="s">
        <v>604</v>
      </c>
      <c r="C53" s="50">
        <v>0</v>
      </c>
      <c r="D53" s="50">
        <f>37.98259*(1+Finance!$D$14)</f>
        <v>39.425928420000005</v>
      </c>
      <c r="E53" s="50">
        <v>0</v>
      </c>
      <c r="F53" s="7">
        <v>93</v>
      </c>
      <c r="G53" s="7">
        <v>93</v>
      </c>
      <c r="H53" s="7">
        <v>98.25</v>
      </c>
      <c r="I53" s="7">
        <v>0</v>
      </c>
      <c r="J53" s="7">
        <v>85</v>
      </c>
      <c r="K53" s="7">
        <v>1.2</v>
      </c>
      <c r="L53" s="7">
        <v>1.75</v>
      </c>
      <c r="M53" s="7">
        <v>20</v>
      </c>
      <c r="N53" s="7">
        <v>20</v>
      </c>
      <c r="O53" s="7">
        <v>0</v>
      </c>
      <c r="P53" s="7" t="s">
        <v>478</v>
      </c>
      <c r="Q53" s="7" t="s">
        <v>478</v>
      </c>
      <c r="R53" s="7"/>
      <c r="S53" s="7"/>
      <c r="T53" s="7"/>
      <c r="U53" s="7"/>
      <c r="V53" s="7"/>
      <c r="W53" s="7"/>
      <c r="X53" s="7">
        <v>1.4999999999999999E-2</v>
      </c>
      <c r="Y53" s="7">
        <v>48</v>
      </c>
      <c r="Z53" s="7">
        <v>0</v>
      </c>
      <c r="AA53" s="7">
        <v>0</v>
      </c>
    </row>
    <row r="54" spans="2:27" ht="15.75" x14ac:dyDescent="0.3">
      <c r="B54" s="7" t="s">
        <v>605</v>
      </c>
      <c r="C54" s="50">
        <v>0</v>
      </c>
      <c r="D54" s="50">
        <f>37.98259*(1+Finance!$D$14)</f>
        <v>39.425928420000005</v>
      </c>
      <c r="E54" s="50">
        <v>0</v>
      </c>
      <c r="F54" s="7"/>
      <c r="G54" s="7"/>
      <c r="H54" s="7"/>
      <c r="I54" s="7"/>
      <c r="J54" s="7"/>
      <c r="K54" s="7"/>
      <c r="L54" s="7"/>
      <c r="M54" s="7">
        <v>20</v>
      </c>
      <c r="N54" s="7">
        <v>20</v>
      </c>
      <c r="O54" s="7">
        <v>0</v>
      </c>
      <c r="P54" s="7" t="s">
        <v>478</v>
      </c>
      <c r="Q54" s="7" t="s">
        <v>478</v>
      </c>
      <c r="R54" s="7"/>
      <c r="S54" s="7"/>
      <c r="T54" s="7"/>
      <c r="U54" s="7"/>
      <c r="V54" s="7"/>
      <c r="W54" s="7"/>
      <c r="X54" s="7">
        <v>1.4999999999999999E-2</v>
      </c>
      <c r="Y54" s="7">
        <v>48</v>
      </c>
      <c r="Z54" s="7">
        <v>0</v>
      </c>
      <c r="AA54" s="7">
        <v>0</v>
      </c>
    </row>
    <row r="55" spans="2:27" ht="15.75" x14ac:dyDescent="0.3">
      <c r="B55" s="7" t="s">
        <v>640</v>
      </c>
      <c r="C55" s="50">
        <v>0</v>
      </c>
      <c r="D55" s="111" t="s">
        <v>643</v>
      </c>
      <c r="E55" s="111" t="s">
        <v>643</v>
      </c>
      <c r="F55" s="7"/>
      <c r="G55" s="7"/>
      <c r="H55" s="7"/>
      <c r="I55" s="7"/>
      <c r="J55" s="7"/>
      <c r="K55" s="7"/>
      <c r="L55" s="7"/>
      <c r="M55" s="7"/>
      <c r="N55" s="7"/>
      <c r="O55" s="7"/>
      <c r="P55" s="7"/>
      <c r="Q55" s="7"/>
      <c r="R55" s="7"/>
      <c r="S55" s="7"/>
      <c r="T55" s="7"/>
      <c r="U55" s="7"/>
      <c r="V55" s="7"/>
      <c r="W55" s="7"/>
      <c r="X55" s="7"/>
      <c r="Y55" s="7"/>
      <c r="Z55" s="7"/>
      <c r="AA55" s="7"/>
    </row>
    <row r="56" spans="2:27" ht="15.75" x14ac:dyDescent="0.3">
      <c r="B56" s="7" t="s">
        <v>641</v>
      </c>
      <c r="C56" s="50">
        <v>0</v>
      </c>
      <c r="D56" s="111" t="s">
        <v>643</v>
      </c>
      <c r="E56" s="111" t="s">
        <v>643</v>
      </c>
      <c r="F56" s="7"/>
      <c r="G56" s="7"/>
      <c r="H56" s="7"/>
      <c r="I56" s="7"/>
      <c r="J56" s="7"/>
      <c r="K56" s="7"/>
      <c r="L56" s="7"/>
      <c r="M56" s="7"/>
      <c r="N56" s="7"/>
      <c r="O56" s="7"/>
      <c r="P56" s="7"/>
      <c r="Q56" s="7"/>
      <c r="R56" s="7"/>
      <c r="S56" s="7"/>
      <c r="T56" s="7"/>
      <c r="U56" s="7"/>
      <c r="V56" s="7"/>
      <c r="W56" s="7"/>
      <c r="X56" s="7"/>
      <c r="Y56" s="7"/>
      <c r="Z56" s="7"/>
      <c r="AA56" s="7"/>
    </row>
    <row r="57" spans="2:27" ht="15.75" x14ac:dyDescent="0.3">
      <c r="B57" s="7" t="s">
        <v>610</v>
      </c>
      <c r="C57" s="50">
        <v>0</v>
      </c>
      <c r="D57" s="111" t="s">
        <v>643</v>
      </c>
      <c r="E57" s="111" t="s">
        <v>643</v>
      </c>
      <c r="F57" s="111" t="s">
        <v>643</v>
      </c>
      <c r="G57" s="111" t="s">
        <v>643</v>
      </c>
      <c r="H57" s="7"/>
      <c r="I57" s="7"/>
      <c r="J57" s="111" t="s">
        <v>643</v>
      </c>
      <c r="K57" s="7"/>
      <c r="L57" s="7"/>
      <c r="M57" s="7"/>
      <c r="N57" s="7"/>
      <c r="O57" s="7"/>
      <c r="P57" s="7"/>
      <c r="Q57" s="7"/>
      <c r="R57" s="7"/>
      <c r="S57" s="7"/>
      <c r="T57" s="7"/>
      <c r="U57" s="7"/>
      <c r="V57" s="7"/>
      <c r="W57" s="7"/>
      <c r="X57" s="7"/>
      <c r="Y57" s="7"/>
      <c r="Z57" s="7"/>
      <c r="AA57" s="7"/>
    </row>
  </sheetData>
  <mergeCells count="2">
    <mergeCell ref="B2:G2"/>
    <mergeCell ref="B3:M3"/>
  </mergeCells>
  <hyperlinks>
    <hyperlink ref="B1" location="Summary!A1" display="Back to summary" xr:uid="{3A514B4E-CF0C-4889-A29E-3B2E71E88920}"/>
  </hyperlinks>
  <pageMargins left="0.75" right="0.75" top="1" bottom="1" header="0.5" footer="0.5"/>
  <headerFooter>
    <oddHeader>&amp;C&amp;"Aptos"&amp;10&amp;KFF0000 OFFICIAL&amp;1#_x000D_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2199F-B679-400F-912F-AF047328D7D8}">
  <sheetPr>
    <tabColor theme="5"/>
  </sheetPr>
  <dimension ref="B1:V41"/>
  <sheetViews>
    <sheetView workbookViewId="0">
      <selection activeCell="B1" sqref="B1"/>
    </sheetView>
  </sheetViews>
  <sheetFormatPr defaultColWidth="9.140625" defaultRowHeight="15" x14ac:dyDescent="0.25"/>
  <cols>
    <col min="1" max="1" width="3" style="6" customWidth="1"/>
    <col min="2" max="2" width="26.42578125" style="6" customWidth="1"/>
    <col min="3" max="3" width="16.5703125" style="6" customWidth="1"/>
    <col min="4" max="4" width="32.140625" style="6" bestFit="1" customWidth="1"/>
    <col min="5" max="6" width="9.140625" style="6" bestFit="1"/>
    <col min="7" max="7" width="8.42578125" style="6" customWidth="1"/>
    <col min="8" max="16384" width="9.140625" style="6"/>
  </cols>
  <sheetData>
    <row r="1" spans="2:22" ht="24.95" customHeight="1" x14ac:dyDescent="0.25">
      <c r="B1" s="46" t="s">
        <v>84</v>
      </c>
    </row>
    <row r="2" spans="2:22" ht="36" customHeight="1" thickBot="1" x14ac:dyDescent="0.3">
      <c r="B2" s="259" t="s">
        <v>67</v>
      </c>
      <c r="C2" s="260"/>
      <c r="D2" s="260"/>
      <c r="E2" s="9"/>
      <c r="F2" s="9"/>
      <c r="G2" s="9"/>
      <c r="H2" s="9"/>
    </row>
    <row r="3" spans="2:22" ht="28.5" customHeight="1" x14ac:dyDescent="0.25">
      <c r="B3" s="261" t="s">
        <v>644</v>
      </c>
      <c r="C3" s="262"/>
      <c r="D3" s="262"/>
      <c r="E3" s="262"/>
      <c r="F3" s="262"/>
      <c r="G3" s="262"/>
      <c r="H3" s="262"/>
    </row>
    <row r="5" spans="2:22" ht="18" x14ac:dyDescent="0.25">
      <c r="B5" s="12" t="s">
        <v>645</v>
      </c>
      <c r="C5" s="1"/>
      <c r="D5" s="1"/>
      <c r="E5" s="1"/>
      <c r="F5" s="1"/>
      <c r="G5" s="1"/>
      <c r="H5" s="1"/>
      <c r="I5" s="1"/>
      <c r="J5" s="1"/>
      <c r="K5" s="1"/>
      <c r="L5" s="1"/>
      <c r="M5" s="1"/>
      <c r="N5" s="1"/>
      <c r="O5" s="1"/>
      <c r="P5" s="1"/>
      <c r="Q5" s="1"/>
      <c r="R5" s="1"/>
      <c r="S5" s="1"/>
      <c r="T5" s="1"/>
      <c r="U5" s="1"/>
      <c r="V5" s="1"/>
    </row>
    <row r="6" spans="2:22" x14ac:dyDescent="0.25">
      <c r="B6" s="11"/>
    </row>
    <row r="7" spans="2:22" ht="15.75" x14ac:dyDescent="0.3">
      <c r="B7" s="30" t="s">
        <v>646</v>
      </c>
      <c r="C7" s="13" t="s">
        <v>647</v>
      </c>
      <c r="D7" s="84"/>
      <c r="E7" s="84"/>
    </row>
    <row r="8" spans="2:22" x14ac:dyDescent="0.25">
      <c r="B8" s="85" t="s">
        <v>648</v>
      </c>
      <c r="C8" s="86">
        <v>1</v>
      </c>
      <c r="D8" s="84"/>
      <c r="E8" s="84"/>
    </row>
    <row r="9" spans="2:22" x14ac:dyDescent="0.25">
      <c r="B9" s="87" t="s">
        <v>649</v>
      </c>
      <c r="C9" s="88">
        <v>1.06</v>
      </c>
      <c r="D9" s="84"/>
      <c r="E9" s="84"/>
    </row>
    <row r="10" spans="2:22" x14ac:dyDescent="0.25">
      <c r="B10" s="87" t="s">
        <v>650</v>
      </c>
      <c r="C10" s="88">
        <v>1.1499999999999999</v>
      </c>
      <c r="D10" s="84"/>
      <c r="E10" s="84"/>
    </row>
    <row r="11" spans="2:22" x14ac:dyDescent="0.25">
      <c r="B11" s="84" t="s">
        <v>651</v>
      </c>
      <c r="C11" s="84"/>
      <c r="D11" s="84"/>
      <c r="E11" s="84"/>
      <c r="F11" s="84"/>
    </row>
    <row r="12" spans="2:22" x14ac:dyDescent="0.25">
      <c r="B12" s="84"/>
      <c r="D12" s="84"/>
      <c r="E12" s="84"/>
      <c r="F12" s="84"/>
    </row>
    <row r="13" spans="2:22" ht="18" x14ac:dyDescent="0.25">
      <c r="B13" s="12" t="s">
        <v>652</v>
      </c>
      <c r="C13" s="1"/>
      <c r="D13" s="1"/>
      <c r="E13" s="1"/>
      <c r="F13" s="1"/>
      <c r="G13" s="1"/>
      <c r="H13" s="1"/>
      <c r="I13" s="1"/>
      <c r="J13" s="1"/>
      <c r="K13" s="1"/>
      <c r="L13" s="1"/>
      <c r="M13" s="1"/>
      <c r="N13" s="1"/>
      <c r="O13" s="1"/>
      <c r="P13" s="1"/>
      <c r="Q13" s="1"/>
      <c r="R13" s="1"/>
      <c r="S13" s="1"/>
      <c r="T13" s="1"/>
      <c r="U13" s="1"/>
      <c r="V13" s="1"/>
    </row>
    <row r="14" spans="2:22" x14ac:dyDescent="0.25">
      <c r="B14" s="84"/>
      <c r="D14" s="84"/>
      <c r="E14" s="84"/>
      <c r="F14" s="84"/>
    </row>
    <row r="15" spans="2:22" ht="15.75" x14ac:dyDescent="0.3">
      <c r="B15" s="291" t="s">
        <v>230</v>
      </c>
      <c r="C15" s="292"/>
      <c r="D15" s="95" t="s">
        <v>653</v>
      </c>
      <c r="E15" s="84"/>
      <c r="F15" s="84"/>
    </row>
    <row r="16" spans="2:22" ht="15.75" x14ac:dyDescent="0.3">
      <c r="B16" s="89" t="s">
        <v>153</v>
      </c>
      <c r="C16" s="90" t="s">
        <v>654</v>
      </c>
      <c r="D16" s="93" t="s">
        <v>648</v>
      </c>
      <c r="E16" s="84"/>
      <c r="F16" s="84"/>
    </row>
    <row r="17" spans="2:6" ht="15.75" x14ac:dyDescent="0.3">
      <c r="B17" s="91" t="s">
        <v>154</v>
      </c>
      <c r="C17" s="92" t="s">
        <v>655</v>
      </c>
      <c r="D17" s="94" t="s">
        <v>649</v>
      </c>
      <c r="E17" s="84"/>
      <c r="F17" s="84"/>
    </row>
    <row r="18" spans="2:6" ht="15.75" x14ac:dyDescent="0.3">
      <c r="B18" s="91" t="s">
        <v>591</v>
      </c>
      <c r="C18" s="92" t="s">
        <v>656</v>
      </c>
      <c r="D18" s="94" t="s">
        <v>648</v>
      </c>
      <c r="E18" s="84"/>
      <c r="F18" s="84"/>
    </row>
    <row r="19" spans="2:6" ht="15.75" x14ac:dyDescent="0.3">
      <c r="B19" s="91" t="s">
        <v>155</v>
      </c>
      <c r="C19" s="92" t="s">
        <v>657</v>
      </c>
      <c r="D19" s="94" t="s">
        <v>650</v>
      </c>
      <c r="E19" s="84"/>
      <c r="F19" s="84"/>
    </row>
    <row r="20" spans="2:6" ht="15.75" x14ac:dyDescent="0.3">
      <c r="B20" s="91" t="s">
        <v>156</v>
      </c>
      <c r="C20" s="92" t="s">
        <v>658</v>
      </c>
      <c r="D20" s="94" t="s">
        <v>648</v>
      </c>
      <c r="E20" s="84"/>
      <c r="F20" s="84"/>
    </row>
    <row r="21" spans="2:6" ht="15.75" x14ac:dyDescent="0.3">
      <c r="B21" s="91" t="s">
        <v>157</v>
      </c>
      <c r="C21" s="92" t="s">
        <v>659</v>
      </c>
      <c r="D21" s="94" t="s">
        <v>649</v>
      </c>
      <c r="E21" s="84"/>
      <c r="F21" s="84"/>
    </row>
    <row r="22" spans="2:6" ht="15.75" x14ac:dyDescent="0.3">
      <c r="B22" s="91" t="s">
        <v>158</v>
      </c>
      <c r="C22" s="92" t="s">
        <v>660</v>
      </c>
      <c r="D22" s="94" t="s">
        <v>649</v>
      </c>
      <c r="E22" s="84"/>
      <c r="F22" s="84"/>
    </row>
    <row r="23" spans="2:6" ht="15.75" x14ac:dyDescent="0.3">
      <c r="B23" s="91" t="s">
        <v>159</v>
      </c>
      <c r="C23" s="92" t="s">
        <v>661</v>
      </c>
      <c r="D23" s="94" t="s">
        <v>648</v>
      </c>
      <c r="E23" s="84"/>
      <c r="F23" s="84"/>
    </row>
    <row r="24" spans="2:6" ht="15.75" x14ac:dyDescent="0.3">
      <c r="B24" s="91" t="s">
        <v>160</v>
      </c>
      <c r="C24" s="92" t="s">
        <v>662</v>
      </c>
      <c r="D24" s="94" t="s">
        <v>648</v>
      </c>
      <c r="E24" s="84"/>
      <c r="F24" s="84"/>
    </row>
    <row r="25" spans="2:6" ht="15.75" x14ac:dyDescent="0.3">
      <c r="B25" s="91" t="s">
        <v>161</v>
      </c>
      <c r="C25" s="92" t="s">
        <v>663</v>
      </c>
      <c r="D25" s="94" t="s">
        <v>648</v>
      </c>
      <c r="E25" s="84"/>
      <c r="F25" s="84"/>
    </row>
    <row r="26" spans="2:6" ht="15.75" x14ac:dyDescent="0.3">
      <c r="B26" s="91" t="s">
        <v>162</v>
      </c>
      <c r="C26" s="92" t="s">
        <v>664</v>
      </c>
      <c r="D26" s="94" t="s">
        <v>649</v>
      </c>
      <c r="E26" s="84"/>
      <c r="F26" s="84"/>
    </row>
    <row r="27" spans="2:6" ht="15.75" x14ac:dyDescent="0.3">
      <c r="B27" s="91" t="s">
        <v>163</v>
      </c>
      <c r="C27" s="92" t="s">
        <v>665</v>
      </c>
      <c r="D27" s="94" t="s">
        <v>648</v>
      </c>
      <c r="E27" s="84"/>
      <c r="F27" s="84"/>
    </row>
    <row r="28" spans="2:6" ht="15.75" x14ac:dyDescent="0.3">
      <c r="B28" s="91" t="s">
        <v>164</v>
      </c>
      <c r="C28" s="92" t="s">
        <v>666</v>
      </c>
      <c r="D28" s="94" t="s">
        <v>648</v>
      </c>
      <c r="E28" s="84"/>
      <c r="F28" s="84"/>
    </row>
    <row r="29" spans="2:6" ht="15.75" x14ac:dyDescent="0.3">
      <c r="B29" s="91" t="s">
        <v>165</v>
      </c>
      <c r="C29" s="92" t="s">
        <v>667</v>
      </c>
      <c r="D29" s="94" t="s">
        <v>648</v>
      </c>
      <c r="E29" s="84"/>
      <c r="F29" s="84"/>
    </row>
    <row r="30" spans="2:6" ht="15.75" x14ac:dyDescent="0.3">
      <c r="B30" s="91" t="s">
        <v>166</v>
      </c>
      <c r="C30" s="92" t="s">
        <v>668</v>
      </c>
      <c r="D30" s="94" t="s">
        <v>648</v>
      </c>
      <c r="E30" s="84"/>
      <c r="F30" s="84"/>
    </row>
    <row r="31" spans="2:6" ht="15.75" x14ac:dyDescent="0.3">
      <c r="B31" s="91" t="s">
        <v>167</v>
      </c>
      <c r="C31" s="92" t="s">
        <v>669</v>
      </c>
      <c r="D31" s="94" t="s">
        <v>649</v>
      </c>
      <c r="E31" s="84"/>
      <c r="F31" s="84"/>
    </row>
    <row r="32" spans="2:6" ht="15.75" x14ac:dyDescent="0.3">
      <c r="B32" s="91" t="s">
        <v>168</v>
      </c>
      <c r="C32" s="92" t="s">
        <v>670</v>
      </c>
      <c r="D32" s="94" t="s">
        <v>648</v>
      </c>
      <c r="E32" s="84"/>
      <c r="F32" s="84"/>
    </row>
    <row r="33" spans="2:6" ht="15.75" x14ac:dyDescent="0.3">
      <c r="B33" s="91" t="s">
        <v>169</v>
      </c>
      <c r="C33" s="92" t="s">
        <v>671</v>
      </c>
      <c r="D33" s="94" t="s">
        <v>649</v>
      </c>
      <c r="E33" s="84"/>
      <c r="F33" s="84"/>
    </row>
    <row r="34" spans="2:6" ht="15.75" x14ac:dyDescent="0.3">
      <c r="B34" s="91" t="s">
        <v>170</v>
      </c>
      <c r="C34" s="92" t="s">
        <v>672</v>
      </c>
      <c r="D34" s="94" t="s">
        <v>649</v>
      </c>
      <c r="E34" s="84"/>
      <c r="F34" s="84"/>
    </row>
    <row r="35" spans="2:6" ht="15.75" x14ac:dyDescent="0.3">
      <c r="B35" s="91" t="s">
        <v>171</v>
      </c>
      <c r="C35" s="92" t="s">
        <v>673</v>
      </c>
      <c r="D35" s="94" t="s">
        <v>649</v>
      </c>
      <c r="E35" s="84"/>
      <c r="F35" s="84"/>
    </row>
    <row r="36" spans="2:6" ht="15.75" x14ac:dyDescent="0.3">
      <c r="B36" s="91" t="s">
        <v>589</v>
      </c>
      <c r="C36" s="92" t="s">
        <v>674</v>
      </c>
      <c r="D36" s="94" t="s">
        <v>649</v>
      </c>
      <c r="E36" s="84"/>
      <c r="F36" s="84"/>
    </row>
    <row r="37" spans="2:6" ht="15.75" x14ac:dyDescent="0.3">
      <c r="B37" s="91" t="s">
        <v>172</v>
      </c>
      <c r="C37" s="92" t="s">
        <v>675</v>
      </c>
      <c r="D37" s="94" t="s">
        <v>648</v>
      </c>
      <c r="E37" s="84"/>
      <c r="F37" s="84"/>
    </row>
    <row r="38" spans="2:6" ht="15.75" x14ac:dyDescent="0.3">
      <c r="B38" s="91" t="s">
        <v>173</v>
      </c>
      <c r="C38" s="92" t="s">
        <v>676</v>
      </c>
      <c r="D38" s="94" t="s">
        <v>649</v>
      </c>
      <c r="E38" s="84"/>
      <c r="F38" s="84"/>
    </row>
    <row r="39" spans="2:6" ht="15.75" x14ac:dyDescent="0.3">
      <c r="B39" s="91" t="s">
        <v>175</v>
      </c>
      <c r="C39" s="92" t="s">
        <v>677</v>
      </c>
      <c r="D39" s="94" t="s">
        <v>649</v>
      </c>
      <c r="E39" s="84"/>
      <c r="F39" s="84"/>
    </row>
    <row r="40" spans="2:6" ht="15.75" x14ac:dyDescent="0.3">
      <c r="B40" s="91" t="s">
        <v>176</v>
      </c>
      <c r="C40" s="92" t="s">
        <v>678</v>
      </c>
      <c r="D40" s="94" t="s">
        <v>648</v>
      </c>
      <c r="E40" s="84"/>
      <c r="F40" s="84"/>
    </row>
    <row r="41" spans="2:6" x14ac:dyDescent="0.25">
      <c r="B41" s="84"/>
      <c r="C41" s="84"/>
      <c r="D41" s="84"/>
      <c r="E41" s="84"/>
      <c r="F41" s="84"/>
    </row>
  </sheetData>
  <mergeCells count="3">
    <mergeCell ref="B2:D2"/>
    <mergeCell ref="B3:H3"/>
    <mergeCell ref="B15:C15"/>
  </mergeCells>
  <hyperlinks>
    <hyperlink ref="B1" location="Summary!A1" display="Back to summary" xr:uid="{92AD8B30-2B12-4643-A20F-AEB5C557382E}"/>
  </hyperlinks>
  <pageMargins left="0.75" right="0.75" top="1" bottom="1" header="0.5" footer="0.5"/>
  <headerFooter>
    <oddHeader>&amp;C&amp;"Aptos"&amp;10&amp;KFF0000 OFFICIAL&amp;1#_x000D_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CD6B9-D8CF-41B4-9054-321EEBCB3F6C}">
  <sheetPr>
    <tabColor theme="5"/>
  </sheetPr>
  <dimension ref="B1:AD80"/>
  <sheetViews>
    <sheetView zoomScale="72" zoomScaleNormal="70" workbookViewId="0">
      <selection activeCell="B1" sqref="B1"/>
    </sheetView>
  </sheetViews>
  <sheetFormatPr defaultColWidth="9.140625" defaultRowHeight="15" x14ac:dyDescent="0.25"/>
  <cols>
    <col min="1" max="1" width="3" style="6" customWidth="1"/>
    <col min="2" max="2" width="50.28515625" style="6" customWidth="1"/>
    <col min="3" max="3" width="26.5703125" style="6" customWidth="1"/>
    <col min="4" max="5" width="18.5703125" style="6" customWidth="1"/>
    <col min="6" max="6" width="8.42578125" style="6" customWidth="1"/>
    <col min="7" max="7" width="7.7109375" style="6" customWidth="1"/>
    <col min="8" max="10" width="4.85546875" style="6" bestFit="1" customWidth="1"/>
    <col min="11" max="11" width="5.140625" style="6" bestFit="1" customWidth="1"/>
    <col min="12" max="12" width="4.85546875" style="6" bestFit="1" customWidth="1"/>
    <col min="13" max="13" width="5.140625" style="6" bestFit="1" customWidth="1"/>
    <col min="14" max="14" width="5.28515625" style="6" bestFit="1" customWidth="1"/>
    <col min="15" max="20" width="5.140625" style="6" bestFit="1" customWidth="1"/>
    <col min="21" max="21" width="5.5703125" style="6" bestFit="1" customWidth="1"/>
    <col min="22" max="23" width="4.85546875" style="6" bestFit="1" customWidth="1"/>
    <col min="24" max="25" width="5.140625" style="6" bestFit="1" customWidth="1"/>
    <col min="26" max="29" width="4.85546875" style="6" bestFit="1" customWidth="1"/>
    <col min="30" max="30" width="5.140625" style="6" bestFit="1" customWidth="1"/>
    <col min="31" max="31" width="13.7109375" style="6" bestFit="1" customWidth="1"/>
    <col min="32" max="32" width="8.85546875" style="6" bestFit="1" customWidth="1"/>
    <col min="33" max="16384" width="9.140625" style="6"/>
  </cols>
  <sheetData>
    <row r="1" spans="2:30" ht="24.95" customHeight="1" x14ac:dyDescent="0.25">
      <c r="B1" s="46" t="s">
        <v>84</v>
      </c>
    </row>
    <row r="2" spans="2:30" ht="36" customHeight="1" thickBot="1" x14ac:dyDescent="0.3">
      <c r="B2" s="273" t="s">
        <v>679</v>
      </c>
      <c r="C2" s="273"/>
      <c r="D2" s="273"/>
      <c r="E2" s="273"/>
      <c r="F2" s="9"/>
    </row>
    <row r="3" spans="2:30" ht="45" customHeight="1" x14ac:dyDescent="0.25">
      <c r="B3" s="293" t="s">
        <v>680</v>
      </c>
      <c r="C3" s="293"/>
      <c r="D3" s="293"/>
      <c r="E3" s="293"/>
    </row>
    <row r="4" spans="2:30" x14ac:dyDescent="0.25">
      <c r="B4" s="8"/>
      <c r="C4" s="10"/>
      <c r="D4" s="10"/>
      <c r="E4" s="10"/>
    </row>
    <row r="5" spans="2:30" ht="15.75" x14ac:dyDescent="0.3">
      <c r="B5" s="107" t="s">
        <v>681</v>
      </c>
      <c r="C5" s="112" t="s">
        <v>682</v>
      </c>
      <c r="D5" s="112" t="s">
        <v>683</v>
      </c>
      <c r="E5" s="104" t="s">
        <v>684</v>
      </c>
      <c r="F5" s="104" t="s">
        <v>153</v>
      </c>
      <c r="G5" s="104" t="s">
        <v>154</v>
      </c>
      <c r="H5" s="104" t="s">
        <v>591</v>
      </c>
      <c r="I5" s="104" t="s">
        <v>155</v>
      </c>
      <c r="J5" s="104" t="s">
        <v>156</v>
      </c>
      <c r="K5" s="104" t="s">
        <v>157</v>
      </c>
      <c r="L5" s="104" t="s">
        <v>158</v>
      </c>
      <c r="M5" s="104" t="s">
        <v>159</v>
      </c>
      <c r="N5" s="104" t="s">
        <v>160</v>
      </c>
      <c r="O5" s="104" t="s">
        <v>161</v>
      </c>
      <c r="P5" s="104" t="s">
        <v>162</v>
      </c>
      <c r="Q5" s="104" t="s">
        <v>163</v>
      </c>
      <c r="R5" s="104" t="s">
        <v>164</v>
      </c>
      <c r="S5" s="104" t="s">
        <v>165</v>
      </c>
      <c r="T5" s="104" t="s">
        <v>166</v>
      </c>
      <c r="U5" s="104" t="s">
        <v>167</v>
      </c>
      <c r="V5" s="104" t="s">
        <v>168</v>
      </c>
      <c r="W5" s="104" t="s">
        <v>169</v>
      </c>
      <c r="X5" s="104" t="s">
        <v>170</v>
      </c>
      <c r="Y5" s="104" t="s">
        <v>171</v>
      </c>
      <c r="Z5" s="104" t="s">
        <v>589</v>
      </c>
      <c r="AA5" s="104" t="s">
        <v>172</v>
      </c>
      <c r="AB5" s="104" t="s">
        <v>173</v>
      </c>
      <c r="AC5" s="104" t="s">
        <v>175</v>
      </c>
      <c r="AD5" s="104" t="s">
        <v>176</v>
      </c>
    </row>
    <row r="6" spans="2:30" ht="15.75" x14ac:dyDescent="0.3">
      <c r="B6" s="108" t="s">
        <v>685</v>
      </c>
      <c r="C6" s="113" t="s">
        <v>686</v>
      </c>
      <c r="D6" s="113" t="s">
        <v>687</v>
      </c>
      <c r="E6" s="105" t="s">
        <v>199</v>
      </c>
      <c r="F6" s="103" t="s">
        <v>688</v>
      </c>
      <c r="G6" s="103" t="s">
        <v>688</v>
      </c>
      <c r="H6" s="103" t="s">
        <v>688</v>
      </c>
      <c r="I6" s="103" t="s">
        <v>688</v>
      </c>
      <c r="J6" s="109" t="s">
        <v>689</v>
      </c>
      <c r="K6" s="109" t="s">
        <v>688</v>
      </c>
      <c r="L6" s="109" t="s">
        <v>688</v>
      </c>
      <c r="M6" s="109" t="s">
        <v>688</v>
      </c>
      <c r="N6" s="109" t="s">
        <v>689</v>
      </c>
      <c r="O6" s="109" t="s">
        <v>689</v>
      </c>
      <c r="P6" s="109" t="s">
        <v>688</v>
      </c>
      <c r="Q6" s="109" t="s">
        <v>689</v>
      </c>
      <c r="R6" s="109" t="s">
        <v>689</v>
      </c>
      <c r="S6" s="109" t="s">
        <v>689</v>
      </c>
      <c r="T6" s="109" t="s">
        <v>688</v>
      </c>
      <c r="U6" s="109" t="s">
        <v>688</v>
      </c>
      <c r="V6" s="109" t="s">
        <v>688</v>
      </c>
      <c r="W6" s="109" t="s">
        <v>688</v>
      </c>
      <c r="X6" s="109" t="s">
        <v>688</v>
      </c>
      <c r="Y6" s="109" t="s">
        <v>688</v>
      </c>
      <c r="Z6" s="109" t="s">
        <v>688</v>
      </c>
      <c r="AA6" s="109" t="s">
        <v>688</v>
      </c>
      <c r="AB6" s="109" t="s">
        <v>688</v>
      </c>
      <c r="AC6" s="109" t="s">
        <v>688</v>
      </c>
      <c r="AD6" s="109" t="s">
        <v>688</v>
      </c>
    </row>
    <row r="7" spans="2:30" ht="15.75" x14ac:dyDescent="0.3">
      <c r="B7" s="108" t="s">
        <v>690</v>
      </c>
      <c r="C7" s="113" t="s">
        <v>687</v>
      </c>
      <c r="D7" s="114" t="s">
        <v>688</v>
      </c>
      <c r="E7" s="106" t="s">
        <v>203</v>
      </c>
      <c r="F7" s="103" t="s">
        <v>689</v>
      </c>
      <c r="G7" s="103" t="s">
        <v>689</v>
      </c>
      <c r="H7" s="103" t="s">
        <v>689</v>
      </c>
      <c r="I7" s="109" t="s">
        <v>688</v>
      </c>
      <c r="J7" s="103" t="s">
        <v>689</v>
      </c>
      <c r="K7" s="109" t="s">
        <v>689</v>
      </c>
      <c r="L7" s="103" t="s">
        <v>689</v>
      </c>
      <c r="M7" s="103" t="s">
        <v>689</v>
      </c>
      <c r="N7" s="103" t="s">
        <v>689</v>
      </c>
      <c r="O7" s="103" t="s">
        <v>689</v>
      </c>
      <c r="P7" s="109" t="s">
        <v>688</v>
      </c>
      <c r="Q7" s="103" t="s">
        <v>689</v>
      </c>
      <c r="R7" s="103" t="s">
        <v>689</v>
      </c>
      <c r="S7" s="103" t="s">
        <v>689</v>
      </c>
      <c r="T7" s="103" t="s">
        <v>688</v>
      </c>
      <c r="U7" s="109" t="s">
        <v>688</v>
      </c>
      <c r="V7" s="109" t="s">
        <v>689</v>
      </c>
      <c r="W7" s="109" t="s">
        <v>689</v>
      </c>
      <c r="X7" s="109" t="s">
        <v>689</v>
      </c>
      <c r="Y7" s="109" t="s">
        <v>689</v>
      </c>
      <c r="Z7" s="109" t="s">
        <v>689</v>
      </c>
      <c r="AA7" s="109" t="s">
        <v>689</v>
      </c>
      <c r="AB7" s="109" t="s">
        <v>689</v>
      </c>
      <c r="AC7" s="109" t="s">
        <v>688</v>
      </c>
      <c r="AD7" s="109" t="s">
        <v>689</v>
      </c>
    </row>
    <row r="8" spans="2:30" ht="15.75" x14ac:dyDescent="0.3">
      <c r="B8" s="108" t="s">
        <v>691</v>
      </c>
      <c r="C8" s="113" t="s">
        <v>686</v>
      </c>
      <c r="D8" s="114"/>
      <c r="E8" s="105" t="s">
        <v>199</v>
      </c>
      <c r="F8" s="103" t="s">
        <v>688</v>
      </c>
      <c r="G8" s="103" t="s">
        <v>688</v>
      </c>
      <c r="H8" s="103" t="s">
        <v>688</v>
      </c>
      <c r="I8" s="103" t="s">
        <v>688</v>
      </c>
      <c r="J8" s="109" t="s">
        <v>689</v>
      </c>
      <c r="K8" s="109" t="s">
        <v>688</v>
      </c>
      <c r="L8" s="109" t="s">
        <v>688</v>
      </c>
      <c r="M8" s="109" t="s">
        <v>688</v>
      </c>
      <c r="N8" s="109" t="s">
        <v>689</v>
      </c>
      <c r="O8" s="109" t="s">
        <v>689</v>
      </c>
      <c r="P8" s="109" t="s">
        <v>688</v>
      </c>
      <c r="Q8" s="109" t="s">
        <v>689</v>
      </c>
      <c r="R8" s="109" t="s">
        <v>689</v>
      </c>
      <c r="S8" s="109" t="s">
        <v>689</v>
      </c>
      <c r="T8" s="109" t="s">
        <v>688</v>
      </c>
      <c r="U8" s="109" t="s">
        <v>688</v>
      </c>
      <c r="V8" s="109" t="s">
        <v>688</v>
      </c>
      <c r="W8" s="109" t="s">
        <v>688</v>
      </c>
      <c r="X8" s="109" t="s">
        <v>688</v>
      </c>
      <c r="Y8" s="109" t="s">
        <v>688</v>
      </c>
      <c r="Z8" s="109" t="s">
        <v>688</v>
      </c>
      <c r="AA8" s="109" t="s">
        <v>688</v>
      </c>
      <c r="AB8" s="109" t="s">
        <v>688</v>
      </c>
      <c r="AC8" s="109" t="s">
        <v>688</v>
      </c>
      <c r="AD8" s="109" t="s">
        <v>688</v>
      </c>
    </row>
    <row r="9" spans="2:30" ht="15.75" x14ac:dyDescent="0.3">
      <c r="B9" s="108" t="s">
        <v>692</v>
      </c>
      <c r="C9" s="113" t="s">
        <v>686</v>
      </c>
      <c r="D9" s="113" t="s">
        <v>687</v>
      </c>
      <c r="E9" s="106" t="s">
        <v>203</v>
      </c>
      <c r="F9" s="103" t="s">
        <v>689</v>
      </c>
      <c r="G9" s="103" t="s">
        <v>689</v>
      </c>
      <c r="H9" s="103" t="s">
        <v>689</v>
      </c>
      <c r="I9" s="103" t="s">
        <v>689</v>
      </c>
      <c r="J9" s="103" t="s">
        <v>689</v>
      </c>
      <c r="K9" s="103" t="s">
        <v>689</v>
      </c>
      <c r="L9" s="103" t="s">
        <v>689</v>
      </c>
      <c r="M9" s="109" t="s">
        <v>688</v>
      </c>
      <c r="N9" s="103" t="s">
        <v>689</v>
      </c>
      <c r="O9" s="103" t="s">
        <v>689</v>
      </c>
      <c r="P9" s="103" t="s">
        <v>689</v>
      </c>
      <c r="Q9" s="103" t="s">
        <v>689</v>
      </c>
      <c r="R9" s="103" t="s">
        <v>689</v>
      </c>
      <c r="S9" s="103" t="s">
        <v>689</v>
      </c>
      <c r="T9" s="103" t="s">
        <v>689</v>
      </c>
      <c r="U9" s="103" t="s">
        <v>689</v>
      </c>
      <c r="V9" s="103" t="s">
        <v>689</v>
      </c>
      <c r="W9" s="103" t="s">
        <v>689</v>
      </c>
      <c r="X9" s="103" t="s">
        <v>689</v>
      </c>
      <c r="Y9" s="103" t="s">
        <v>689</v>
      </c>
      <c r="Z9" s="103" t="s">
        <v>689</v>
      </c>
      <c r="AA9" s="103" t="s">
        <v>689</v>
      </c>
      <c r="AB9" s="103" t="s">
        <v>689</v>
      </c>
      <c r="AC9" s="103" t="s">
        <v>689</v>
      </c>
      <c r="AD9" s="103" t="s">
        <v>689</v>
      </c>
    </row>
    <row r="10" spans="2:30" ht="15.75" x14ac:dyDescent="0.3">
      <c r="B10" s="108" t="s">
        <v>693</v>
      </c>
      <c r="C10" s="113" t="s">
        <v>686</v>
      </c>
      <c r="D10" s="113" t="s">
        <v>687</v>
      </c>
      <c r="E10" s="105" t="s">
        <v>199</v>
      </c>
      <c r="F10" s="103" t="s">
        <v>689</v>
      </c>
      <c r="G10" s="103" t="s">
        <v>688</v>
      </c>
      <c r="H10" s="109" t="s">
        <v>689</v>
      </c>
      <c r="I10" s="109" t="s">
        <v>688</v>
      </c>
      <c r="J10" s="109" t="s">
        <v>689</v>
      </c>
      <c r="K10" s="109" t="s">
        <v>689</v>
      </c>
      <c r="L10" s="109" t="s">
        <v>689</v>
      </c>
      <c r="M10" s="109" t="s">
        <v>688</v>
      </c>
      <c r="N10" s="109" t="s">
        <v>688</v>
      </c>
      <c r="O10" s="109" t="s">
        <v>689</v>
      </c>
      <c r="P10" s="109" t="s">
        <v>689</v>
      </c>
      <c r="Q10" s="109" t="s">
        <v>689</v>
      </c>
      <c r="R10" s="109" t="s">
        <v>689</v>
      </c>
      <c r="S10" s="109" t="s">
        <v>689</v>
      </c>
      <c r="T10" s="109" t="s">
        <v>688</v>
      </c>
      <c r="U10" s="109" t="s">
        <v>688</v>
      </c>
      <c r="V10" s="109" t="s">
        <v>688</v>
      </c>
      <c r="W10" s="109" t="s">
        <v>688</v>
      </c>
      <c r="X10" s="109" t="s">
        <v>689</v>
      </c>
      <c r="Y10" s="109" t="s">
        <v>689</v>
      </c>
      <c r="Z10" s="109" t="s">
        <v>689</v>
      </c>
      <c r="AA10" s="109" t="s">
        <v>689</v>
      </c>
      <c r="AB10" s="109" t="s">
        <v>689</v>
      </c>
      <c r="AC10" s="109" t="s">
        <v>688</v>
      </c>
      <c r="AD10" s="109" t="s">
        <v>689</v>
      </c>
    </row>
    <row r="11" spans="2:30" ht="15.75" x14ac:dyDescent="0.3">
      <c r="B11" s="108" t="s">
        <v>694</v>
      </c>
      <c r="C11" s="113" t="s">
        <v>686</v>
      </c>
      <c r="D11" s="113" t="s">
        <v>687</v>
      </c>
      <c r="E11" s="106" t="s">
        <v>203</v>
      </c>
      <c r="F11" s="103" t="s">
        <v>689</v>
      </c>
      <c r="G11" s="103" t="s">
        <v>688</v>
      </c>
      <c r="H11" s="109" t="s">
        <v>689</v>
      </c>
      <c r="I11" s="109" t="s">
        <v>688</v>
      </c>
      <c r="J11" s="109" t="s">
        <v>689</v>
      </c>
      <c r="K11" s="109" t="s">
        <v>689</v>
      </c>
      <c r="L11" s="109" t="s">
        <v>689</v>
      </c>
      <c r="M11" s="109" t="s">
        <v>688</v>
      </c>
      <c r="N11" s="109" t="s">
        <v>688</v>
      </c>
      <c r="O11" s="109" t="s">
        <v>689</v>
      </c>
      <c r="P11" s="109" t="s">
        <v>689</v>
      </c>
      <c r="Q11" s="109" t="s">
        <v>689</v>
      </c>
      <c r="R11" s="109" t="s">
        <v>689</v>
      </c>
      <c r="S11" s="109" t="s">
        <v>689</v>
      </c>
      <c r="T11" s="109" t="s">
        <v>688</v>
      </c>
      <c r="U11" s="109" t="s">
        <v>688</v>
      </c>
      <c r="V11" s="109" t="s">
        <v>688</v>
      </c>
      <c r="W11" s="109" t="s">
        <v>688</v>
      </c>
      <c r="X11" s="109" t="s">
        <v>689</v>
      </c>
      <c r="Y11" s="109" t="s">
        <v>689</v>
      </c>
      <c r="Z11" s="109" t="s">
        <v>689</v>
      </c>
      <c r="AA11" s="109" t="s">
        <v>689</v>
      </c>
      <c r="AB11" s="109" t="s">
        <v>689</v>
      </c>
      <c r="AC11" s="109" t="s">
        <v>688</v>
      </c>
      <c r="AD11" s="109" t="s">
        <v>689</v>
      </c>
    </row>
    <row r="12" spans="2:30" ht="15.75" x14ac:dyDescent="0.3">
      <c r="B12" s="108" t="s">
        <v>695</v>
      </c>
      <c r="C12" s="113" t="s">
        <v>686</v>
      </c>
      <c r="D12" s="113" t="s">
        <v>687</v>
      </c>
      <c r="E12" s="105" t="s">
        <v>199</v>
      </c>
      <c r="F12" s="103" t="s">
        <v>688</v>
      </c>
      <c r="G12" s="103" t="s">
        <v>688</v>
      </c>
      <c r="H12" s="109" t="s">
        <v>688</v>
      </c>
      <c r="I12" s="109" t="s">
        <v>688</v>
      </c>
      <c r="J12" s="109" t="s">
        <v>688</v>
      </c>
      <c r="K12" s="109" t="s">
        <v>688</v>
      </c>
      <c r="L12" s="109" t="s">
        <v>688</v>
      </c>
      <c r="M12" s="109" t="s">
        <v>688</v>
      </c>
      <c r="N12" s="109" t="s">
        <v>688</v>
      </c>
      <c r="O12" s="109" t="s">
        <v>689</v>
      </c>
      <c r="P12" s="109" t="s">
        <v>688</v>
      </c>
      <c r="Q12" s="109" t="s">
        <v>689</v>
      </c>
      <c r="R12" s="109" t="s">
        <v>688</v>
      </c>
      <c r="S12" s="109" t="s">
        <v>689</v>
      </c>
      <c r="T12" s="109" t="s">
        <v>688</v>
      </c>
      <c r="U12" s="109" t="s">
        <v>688</v>
      </c>
      <c r="V12" s="109" t="s">
        <v>688</v>
      </c>
      <c r="W12" s="109" t="s">
        <v>688</v>
      </c>
      <c r="X12" s="109" t="s">
        <v>688</v>
      </c>
      <c r="Y12" s="109" t="s">
        <v>688</v>
      </c>
      <c r="Z12" s="109" t="s">
        <v>688</v>
      </c>
      <c r="AA12" s="109" t="s">
        <v>688</v>
      </c>
      <c r="AB12" s="109" t="s">
        <v>688</v>
      </c>
      <c r="AC12" s="109" t="s">
        <v>688</v>
      </c>
      <c r="AD12" s="109" t="s">
        <v>688</v>
      </c>
    </row>
    <row r="13" spans="2:30" ht="15.75" x14ac:dyDescent="0.3">
      <c r="B13" s="108" t="s">
        <v>696</v>
      </c>
      <c r="C13" s="113" t="s">
        <v>686</v>
      </c>
      <c r="D13" s="113" t="s">
        <v>687</v>
      </c>
      <c r="E13" s="105" t="s">
        <v>199</v>
      </c>
      <c r="F13" s="103" t="s">
        <v>688</v>
      </c>
      <c r="G13" s="103" t="s">
        <v>688</v>
      </c>
      <c r="H13" s="109" t="s">
        <v>688</v>
      </c>
      <c r="I13" s="109" t="s">
        <v>688</v>
      </c>
      <c r="J13" s="109" t="s">
        <v>688</v>
      </c>
      <c r="K13" s="109" t="s">
        <v>688</v>
      </c>
      <c r="L13" s="109" t="s">
        <v>688</v>
      </c>
      <c r="M13" s="109" t="s">
        <v>688</v>
      </c>
      <c r="N13" s="109" t="s">
        <v>688</v>
      </c>
      <c r="O13" s="109" t="s">
        <v>689</v>
      </c>
      <c r="P13" s="109" t="s">
        <v>688</v>
      </c>
      <c r="Q13" s="109" t="s">
        <v>689</v>
      </c>
      <c r="R13" s="109" t="s">
        <v>688</v>
      </c>
      <c r="S13" s="109" t="s">
        <v>689</v>
      </c>
      <c r="T13" s="109" t="s">
        <v>688</v>
      </c>
      <c r="U13" s="109" t="s">
        <v>688</v>
      </c>
      <c r="V13" s="109" t="s">
        <v>688</v>
      </c>
      <c r="W13" s="109" t="s">
        <v>688</v>
      </c>
      <c r="X13" s="109" t="s">
        <v>688</v>
      </c>
      <c r="Y13" s="109" t="s">
        <v>688</v>
      </c>
      <c r="Z13" s="109" t="s">
        <v>688</v>
      </c>
      <c r="AA13" s="109" t="s">
        <v>688</v>
      </c>
      <c r="AB13" s="109" t="s">
        <v>688</v>
      </c>
      <c r="AC13" s="109" t="s">
        <v>688</v>
      </c>
      <c r="AD13" s="109" t="s">
        <v>688</v>
      </c>
    </row>
    <row r="14" spans="2:30" ht="15.75" x14ac:dyDescent="0.3">
      <c r="B14" s="108" t="s">
        <v>697</v>
      </c>
      <c r="C14" s="113" t="s">
        <v>686</v>
      </c>
      <c r="D14" s="113" t="s">
        <v>687</v>
      </c>
      <c r="E14" s="105" t="s">
        <v>199</v>
      </c>
      <c r="F14" s="103" t="s">
        <v>688</v>
      </c>
      <c r="G14" s="103" t="s">
        <v>688</v>
      </c>
      <c r="H14" s="109" t="s">
        <v>688</v>
      </c>
      <c r="I14" s="109" t="s">
        <v>688</v>
      </c>
      <c r="J14" s="109" t="s">
        <v>688</v>
      </c>
      <c r="K14" s="109" t="s">
        <v>688</v>
      </c>
      <c r="L14" s="109" t="s">
        <v>688</v>
      </c>
      <c r="M14" s="109" t="s">
        <v>688</v>
      </c>
      <c r="N14" s="109" t="s">
        <v>688</v>
      </c>
      <c r="O14" s="109" t="s">
        <v>689</v>
      </c>
      <c r="P14" s="109" t="s">
        <v>688</v>
      </c>
      <c r="Q14" s="109" t="s">
        <v>689</v>
      </c>
      <c r="R14" s="109" t="s">
        <v>688</v>
      </c>
      <c r="S14" s="109" t="s">
        <v>689</v>
      </c>
      <c r="T14" s="109" t="s">
        <v>688</v>
      </c>
      <c r="U14" s="109" t="s">
        <v>688</v>
      </c>
      <c r="V14" s="109" t="s">
        <v>688</v>
      </c>
      <c r="W14" s="109" t="s">
        <v>688</v>
      </c>
      <c r="X14" s="109" t="s">
        <v>688</v>
      </c>
      <c r="Y14" s="109" t="s">
        <v>688</v>
      </c>
      <c r="Z14" s="109" t="s">
        <v>688</v>
      </c>
      <c r="AA14" s="109" t="s">
        <v>688</v>
      </c>
      <c r="AB14" s="109" t="s">
        <v>688</v>
      </c>
      <c r="AC14" s="109" t="s">
        <v>688</v>
      </c>
      <c r="AD14" s="109" t="s">
        <v>688</v>
      </c>
    </row>
    <row r="15" spans="2:30" ht="15.75" x14ac:dyDescent="0.3">
      <c r="B15" s="108" t="s">
        <v>698</v>
      </c>
      <c r="C15" s="113" t="s">
        <v>686</v>
      </c>
      <c r="D15" s="113" t="s">
        <v>687</v>
      </c>
      <c r="E15" s="105" t="s">
        <v>199</v>
      </c>
      <c r="F15" s="103" t="s">
        <v>688</v>
      </c>
      <c r="G15" s="103" t="s">
        <v>688</v>
      </c>
      <c r="H15" s="109" t="s">
        <v>688</v>
      </c>
      <c r="I15" s="109" t="s">
        <v>688</v>
      </c>
      <c r="J15" s="109" t="s">
        <v>688</v>
      </c>
      <c r="K15" s="109" t="s">
        <v>688</v>
      </c>
      <c r="L15" s="109" t="s">
        <v>688</v>
      </c>
      <c r="M15" s="109" t="s">
        <v>688</v>
      </c>
      <c r="N15" s="109" t="s">
        <v>688</v>
      </c>
      <c r="O15" s="109" t="s">
        <v>689</v>
      </c>
      <c r="P15" s="109" t="s">
        <v>688</v>
      </c>
      <c r="Q15" s="109" t="s">
        <v>689</v>
      </c>
      <c r="R15" s="109" t="s">
        <v>688</v>
      </c>
      <c r="S15" s="109" t="s">
        <v>689</v>
      </c>
      <c r="T15" s="109" t="s">
        <v>688</v>
      </c>
      <c r="U15" s="109" t="s">
        <v>688</v>
      </c>
      <c r="V15" s="109" t="s">
        <v>688</v>
      </c>
      <c r="W15" s="109" t="s">
        <v>688</v>
      </c>
      <c r="X15" s="109" t="s">
        <v>688</v>
      </c>
      <c r="Y15" s="109" t="s">
        <v>688</v>
      </c>
      <c r="Z15" s="109" t="s">
        <v>688</v>
      </c>
      <c r="AA15" s="109" t="s">
        <v>688</v>
      </c>
      <c r="AB15" s="109" t="s">
        <v>688</v>
      </c>
      <c r="AC15" s="109" t="s">
        <v>688</v>
      </c>
      <c r="AD15" s="109" t="s">
        <v>688</v>
      </c>
    </row>
    <row r="16" spans="2:30" ht="15.75" x14ac:dyDescent="0.3">
      <c r="B16" s="108" t="s">
        <v>699</v>
      </c>
      <c r="C16" s="113" t="s">
        <v>687</v>
      </c>
      <c r="D16" s="114" t="s">
        <v>688</v>
      </c>
      <c r="E16" s="106" t="s">
        <v>203</v>
      </c>
      <c r="F16" s="109" t="s">
        <v>689</v>
      </c>
      <c r="G16" s="109" t="s">
        <v>689</v>
      </c>
      <c r="H16" s="109" t="s">
        <v>689</v>
      </c>
      <c r="I16" s="109" t="s">
        <v>688</v>
      </c>
      <c r="J16" s="109" t="s">
        <v>689</v>
      </c>
      <c r="K16" s="109" t="s">
        <v>689</v>
      </c>
      <c r="L16" s="109" t="s">
        <v>689</v>
      </c>
      <c r="M16" s="109" t="s">
        <v>689</v>
      </c>
      <c r="N16" s="109" t="s">
        <v>689</v>
      </c>
      <c r="O16" s="109" t="s">
        <v>689</v>
      </c>
      <c r="P16" s="109" t="s">
        <v>688</v>
      </c>
      <c r="Q16" s="109" t="s">
        <v>689</v>
      </c>
      <c r="R16" s="109" t="s">
        <v>689</v>
      </c>
      <c r="S16" s="109" t="s">
        <v>689</v>
      </c>
      <c r="T16" s="109" t="s">
        <v>688</v>
      </c>
      <c r="U16" s="109" t="s">
        <v>688</v>
      </c>
      <c r="V16" s="109" t="s">
        <v>688</v>
      </c>
      <c r="W16" s="109" t="s">
        <v>689</v>
      </c>
      <c r="X16" s="109" t="s">
        <v>689</v>
      </c>
      <c r="Y16" s="109" t="s">
        <v>689</v>
      </c>
      <c r="Z16" s="109" t="s">
        <v>688</v>
      </c>
      <c r="AA16" s="109" t="s">
        <v>689</v>
      </c>
      <c r="AB16" s="109" t="s">
        <v>689</v>
      </c>
      <c r="AC16" s="109" t="s">
        <v>688</v>
      </c>
      <c r="AD16" s="109" t="s">
        <v>689</v>
      </c>
    </row>
    <row r="17" spans="2:30" ht="15.75" x14ac:dyDescent="0.3">
      <c r="B17" s="108" t="s">
        <v>700</v>
      </c>
      <c r="C17" s="113" t="s">
        <v>687</v>
      </c>
      <c r="D17" s="114" t="s">
        <v>688</v>
      </c>
      <c r="E17" s="106" t="s">
        <v>203</v>
      </c>
      <c r="F17" s="109" t="s">
        <v>689</v>
      </c>
      <c r="G17" s="109" t="s">
        <v>689</v>
      </c>
      <c r="H17" s="109" t="s">
        <v>689</v>
      </c>
      <c r="I17" s="109" t="s">
        <v>688</v>
      </c>
      <c r="J17" s="109" t="s">
        <v>689</v>
      </c>
      <c r="K17" s="109" t="s">
        <v>689</v>
      </c>
      <c r="L17" s="109" t="s">
        <v>689</v>
      </c>
      <c r="M17" s="109" t="s">
        <v>689</v>
      </c>
      <c r="N17" s="109" t="s">
        <v>689</v>
      </c>
      <c r="O17" s="109" t="s">
        <v>689</v>
      </c>
      <c r="P17" s="109" t="s">
        <v>688</v>
      </c>
      <c r="Q17" s="109" t="s">
        <v>689</v>
      </c>
      <c r="R17" s="109" t="s">
        <v>689</v>
      </c>
      <c r="S17" s="109" t="s">
        <v>689</v>
      </c>
      <c r="T17" s="109" t="s">
        <v>688</v>
      </c>
      <c r="U17" s="109" t="s">
        <v>688</v>
      </c>
      <c r="V17" s="109" t="s">
        <v>688</v>
      </c>
      <c r="W17" s="109" t="s">
        <v>689</v>
      </c>
      <c r="X17" s="109" t="s">
        <v>689</v>
      </c>
      <c r="Y17" s="109" t="s">
        <v>689</v>
      </c>
      <c r="Z17" s="109" t="s">
        <v>688</v>
      </c>
      <c r="AA17" s="109" t="s">
        <v>689</v>
      </c>
      <c r="AB17" s="109" t="s">
        <v>689</v>
      </c>
      <c r="AC17" s="109" t="s">
        <v>688</v>
      </c>
      <c r="AD17" s="109" t="s">
        <v>689</v>
      </c>
    </row>
    <row r="18" spans="2:30" ht="15.75" x14ac:dyDescent="0.3">
      <c r="B18" s="110" t="s">
        <v>701</v>
      </c>
      <c r="C18" s="115" t="s">
        <v>687</v>
      </c>
      <c r="D18" s="114" t="s">
        <v>688</v>
      </c>
      <c r="E18" s="106" t="s">
        <v>203</v>
      </c>
      <c r="F18" s="109" t="s">
        <v>689</v>
      </c>
      <c r="G18" s="109" t="s">
        <v>689</v>
      </c>
      <c r="H18" s="109" t="s">
        <v>689</v>
      </c>
      <c r="I18" s="109" t="s">
        <v>688</v>
      </c>
      <c r="J18" s="109" t="s">
        <v>689</v>
      </c>
      <c r="K18" s="109" t="s">
        <v>689</v>
      </c>
      <c r="L18" s="109" t="s">
        <v>689</v>
      </c>
      <c r="M18" s="109" t="s">
        <v>689</v>
      </c>
      <c r="N18" s="109" t="s">
        <v>689</v>
      </c>
      <c r="O18" s="109" t="s">
        <v>689</v>
      </c>
      <c r="P18" s="109" t="s">
        <v>688</v>
      </c>
      <c r="Q18" s="109" t="s">
        <v>689</v>
      </c>
      <c r="R18" s="109" t="s">
        <v>689</v>
      </c>
      <c r="S18" s="109" t="s">
        <v>689</v>
      </c>
      <c r="T18" s="109" t="s">
        <v>688</v>
      </c>
      <c r="U18" s="109" t="s">
        <v>688</v>
      </c>
      <c r="V18" s="109" t="s">
        <v>688</v>
      </c>
      <c r="W18" s="109" t="s">
        <v>689</v>
      </c>
      <c r="X18" s="109" t="s">
        <v>689</v>
      </c>
      <c r="Y18" s="109" t="s">
        <v>689</v>
      </c>
      <c r="Z18" s="109" t="s">
        <v>688</v>
      </c>
      <c r="AA18" s="109" t="s">
        <v>689</v>
      </c>
      <c r="AB18" s="109" t="s">
        <v>689</v>
      </c>
      <c r="AC18" s="109" t="s">
        <v>688</v>
      </c>
      <c r="AD18" s="109" t="s">
        <v>689</v>
      </c>
    </row>
    <row r="19" spans="2:30" ht="18" customHeight="1" x14ac:dyDescent="0.3">
      <c r="B19" s="36"/>
      <c r="C19" s="36"/>
      <c r="D19" s="36"/>
      <c r="E19" s="36"/>
      <c r="F19" s="36"/>
      <c r="G19" s="36"/>
      <c r="H19" s="36"/>
      <c r="I19" s="36"/>
      <c r="J19" s="36"/>
    </row>
    <row r="20" spans="2:30" ht="18" customHeight="1" x14ac:dyDescent="0.25">
      <c r="B20" s="12" t="s">
        <v>702</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2:30" ht="18" customHeight="1" x14ac:dyDescent="0.3">
      <c r="B21" s="36"/>
      <c r="C21" s="36"/>
      <c r="D21" s="36"/>
      <c r="E21" s="36"/>
      <c r="F21" s="36"/>
      <c r="G21" s="36"/>
      <c r="H21" s="36"/>
      <c r="I21" s="36"/>
      <c r="J21" s="36"/>
    </row>
    <row r="22" spans="2:30" ht="15.75" x14ac:dyDescent="0.3">
      <c r="B22" s="96" t="s">
        <v>92</v>
      </c>
      <c r="C22" s="102" t="s">
        <v>692</v>
      </c>
      <c r="D22" s="36"/>
      <c r="E22" s="36"/>
      <c r="F22" s="36"/>
      <c r="G22" s="36"/>
    </row>
    <row r="23" spans="2:30" ht="18" customHeight="1" x14ac:dyDescent="0.3">
      <c r="B23" s="97" t="s">
        <v>89</v>
      </c>
      <c r="C23" s="97">
        <v>0</v>
      </c>
      <c r="D23" s="36"/>
      <c r="E23" s="36"/>
      <c r="F23" s="36"/>
      <c r="G23" s="36"/>
    </row>
    <row r="24" spans="2:30" ht="18" customHeight="1" x14ac:dyDescent="0.3">
      <c r="B24" s="7" t="s">
        <v>703</v>
      </c>
      <c r="C24" s="7">
        <v>2000</v>
      </c>
      <c r="D24" s="36"/>
      <c r="E24" s="36"/>
      <c r="F24" s="36"/>
      <c r="G24" s="36"/>
    </row>
    <row r="25" spans="2:30" ht="18" customHeight="1" x14ac:dyDescent="0.3">
      <c r="B25" s="7" t="s">
        <v>112</v>
      </c>
      <c r="C25" s="7">
        <v>2000</v>
      </c>
      <c r="D25" s="36"/>
      <c r="E25" s="36"/>
      <c r="F25" s="36"/>
      <c r="G25" s="36"/>
    </row>
    <row r="26" spans="2:30" ht="18" customHeight="1" x14ac:dyDescent="0.3">
      <c r="B26" s="36"/>
      <c r="C26" s="36"/>
      <c r="D26" s="36"/>
      <c r="E26" s="36"/>
      <c r="F26" s="36"/>
      <c r="G26" s="36"/>
      <c r="H26" s="36"/>
      <c r="I26" s="36"/>
      <c r="J26" s="36"/>
    </row>
    <row r="27" spans="2:30" ht="18" customHeight="1" x14ac:dyDescent="0.25">
      <c r="B27" s="6" t="s">
        <v>704</v>
      </c>
    </row>
    <row r="40" spans="4:24" ht="15.75" x14ac:dyDescent="0.3">
      <c r="D40" s="36"/>
      <c r="E40" s="36"/>
      <c r="F40" s="36"/>
      <c r="G40" s="36"/>
      <c r="H40" s="36"/>
      <c r="I40" s="36"/>
      <c r="J40" s="36"/>
      <c r="K40" s="36"/>
      <c r="L40" s="36"/>
      <c r="M40" s="36"/>
      <c r="N40" s="36"/>
      <c r="O40" s="36"/>
      <c r="P40" s="36"/>
      <c r="Q40" s="36"/>
      <c r="R40" s="36"/>
      <c r="S40" s="36"/>
      <c r="T40" s="36"/>
      <c r="U40" s="36"/>
      <c r="V40" s="36"/>
      <c r="W40" s="36"/>
      <c r="X40" s="36"/>
    </row>
    <row r="69" ht="15.75" customHeight="1" x14ac:dyDescent="0.25"/>
    <row r="70" ht="15.75" customHeight="1" x14ac:dyDescent="0.25"/>
    <row r="78" ht="15.75" customHeight="1" x14ac:dyDescent="0.25"/>
    <row r="79" ht="15.75" customHeight="1" x14ac:dyDescent="0.25"/>
    <row r="80" ht="15.75" customHeight="1" x14ac:dyDescent="0.25"/>
  </sheetData>
  <mergeCells count="2">
    <mergeCell ref="B2:E2"/>
    <mergeCell ref="B3:E3"/>
  </mergeCells>
  <hyperlinks>
    <hyperlink ref="B1" location="Summary!A1" display="Back to summary" xr:uid="{6AA1EE36-8A38-4561-8895-E2E881849B25}"/>
  </hyperlinks>
  <pageMargins left="0.75" right="0.75" top="1" bottom="1" header="0.5" footer="0.5"/>
  <headerFooter>
    <oddHeader>&amp;C&amp;"Aptos"&amp;10&amp;KFF0000 OFFICIAL&amp;1#_x000D_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829C-064D-4D17-9F82-DE2E140345FE}">
  <sheetPr>
    <tabColor theme="5"/>
  </sheetPr>
  <dimension ref="B1:V7"/>
  <sheetViews>
    <sheetView workbookViewId="0">
      <selection activeCell="B1" sqref="B1"/>
    </sheetView>
  </sheetViews>
  <sheetFormatPr defaultColWidth="9.140625" defaultRowHeight="15" x14ac:dyDescent="0.25"/>
  <cols>
    <col min="1" max="1" width="3" style="6" customWidth="1"/>
    <col min="2" max="2" width="26.42578125" style="6" customWidth="1"/>
    <col min="3" max="3" width="16.5703125" style="6" customWidth="1"/>
    <col min="4" max="4" width="32" style="6" bestFit="1" customWidth="1"/>
    <col min="5" max="6" width="9.140625" style="6"/>
    <col min="7" max="7" width="8.42578125" style="6" customWidth="1"/>
    <col min="8" max="16384" width="9.140625" style="6"/>
  </cols>
  <sheetData>
    <row r="1" spans="2:22" ht="24.95" customHeight="1" x14ac:dyDescent="0.25">
      <c r="B1" s="46" t="s">
        <v>84</v>
      </c>
    </row>
    <row r="2" spans="2:22" ht="36" customHeight="1" thickBot="1" x14ac:dyDescent="0.3">
      <c r="B2" s="259" t="s">
        <v>71</v>
      </c>
      <c r="C2" s="260"/>
      <c r="D2" s="260"/>
      <c r="E2" s="9"/>
      <c r="F2" s="9"/>
      <c r="G2" s="9"/>
      <c r="H2" s="9"/>
    </row>
    <row r="3" spans="2:22" ht="28.5" customHeight="1" x14ac:dyDescent="0.25">
      <c r="B3" s="261" t="s">
        <v>705</v>
      </c>
      <c r="C3" s="262"/>
      <c r="D3" s="262"/>
      <c r="E3" s="262"/>
      <c r="F3" s="262"/>
      <c r="G3" s="262"/>
      <c r="H3" s="262"/>
    </row>
    <row r="4" spans="2:22" ht="18" customHeight="1" x14ac:dyDescent="0.25"/>
    <row r="6" spans="2:22" ht="18" x14ac:dyDescent="0.25">
      <c r="B6" s="99" t="s">
        <v>174</v>
      </c>
      <c r="C6" s="1"/>
      <c r="D6" s="1"/>
      <c r="E6" s="1"/>
      <c r="F6" s="1"/>
      <c r="G6" s="1"/>
      <c r="H6" s="1"/>
      <c r="I6" s="1"/>
      <c r="J6" s="1"/>
      <c r="K6" s="1"/>
      <c r="L6" s="1"/>
      <c r="M6" s="1"/>
      <c r="N6" s="1"/>
      <c r="O6" s="1"/>
      <c r="P6" s="1"/>
      <c r="Q6" s="1"/>
      <c r="R6" s="1"/>
      <c r="S6" s="1"/>
      <c r="T6" s="1"/>
      <c r="U6" s="1"/>
      <c r="V6" s="1"/>
    </row>
    <row r="7" spans="2:22" x14ac:dyDescent="0.25">
      <c r="B7" s="11"/>
    </row>
  </sheetData>
  <mergeCells count="2">
    <mergeCell ref="B2:D2"/>
    <mergeCell ref="B3:H3"/>
  </mergeCells>
  <hyperlinks>
    <hyperlink ref="B1" location="Summary!A1" display="Back to summary" xr:uid="{C197C8F2-E28E-4CAC-9388-74187D0A45CF}"/>
  </hyperlinks>
  <pageMargins left="0.75" right="0.75" top="1" bottom="1" header="0.5" footer="0.5"/>
  <headerFooter>
    <oddHeader>&amp;C&amp;"Aptos"&amp;10&amp;KFF0000 OFFICIAL&amp;1#_x000D_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0632-8142-4CC3-947A-1DFD156301AA}">
  <sheetPr>
    <tabColor theme="5"/>
  </sheetPr>
  <dimension ref="B1:V57"/>
  <sheetViews>
    <sheetView topLeftCell="A30" workbookViewId="0">
      <selection activeCell="O34" sqref="O34"/>
    </sheetView>
  </sheetViews>
  <sheetFormatPr defaultColWidth="9.140625" defaultRowHeight="15" x14ac:dyDescent="0.25"/>
  <cols>
    <col min="1" max="1" width="3" style="6" customWidth="1"/>
    <col min="2" max="2" width="26.42578125" style="6" customWidth="1"/>
    <col min="3" max="15" width="11.140625" style="6" customWidth="1"/>
    <col min="16" max="16384" width="9.140625" style="6"/>
  </cols>
  <sheetData>
    <row r="1" spans="2:22" ht="24.95" customHeight="1" x14ac:dyDescent="0.25">
      <c r="B1" s="46" t="s">
        <v>84</v>
      </c>
    </row>
    <row r="2" spans="2:22" ht="36" customHeight="1" x14ac:dyDescent="0.25">
      <c r="B2" s="259" t="s">
        <v>706</v>
      </c>
      <c r="C2" s="260"/>
      <c r="D2" s="260"/>
      <c r="E2" s="9"/>
      <c r="F2" s="9"/>
      <c r="G2" s="9"/>
      <c r="H2" s="9"/>
    </row>
    <row r="3" spans="2:22" ht="28.5" customHeight="1" x14ac:dyDescent="0.25">
      <c r="B3" s="261" t="s">
        <v>707</v>
      </c>
      <c r="C3" s="262"/>
      <c r="D3" s="262"/>
      <c r="E3" s="262"/>
      <c r="F3" s="262"/>
      <c r="G3" s="262"/>
      <c r="H3" s="262"/>
    </row>
    <row r="4" spans="2:22" ht="18" customHeight="1" x14ac:dyDescent="0.25"/>
    <row r="6" spans="2:22" ht="18" x14ac:dyDescent="0.25">
      <c r="B6" s="12" t="s">
        <v>708</v>
      </c>
      <c r="C6" s="1"/>
      <c r="D6" s="1"/>
      <c r="E6" s="1"/>
      <c r="F6" s="1"/>
      <c r="G6" s="1"/>
      <c r="H6" s="1"/>
      <c r="I6" s="1"/>
      <c r="J6" s="1"/>
      <c r="K6" s="1"/>
      <c r="L6" s="1"/>
      <c r="M6" s="1"/>
      <c r="N6" s="1"/>
      <c r="O6" s="1"/>
      <c r="P6" s="1"/>
      <c r="Q6" s="1"/>
      <c r="R6" s="1"/>
      <c r="S6" s="1"/>
      <c r="T6" s="1"/>
      <c r="U6" s="1"/>
      <c r="V6" s="1"/>
    </row>
    <row r="7" spans="2:22" x14ac:dyDescent="0.25">
      <c r="B7" s="11" t="s">
        <v>709</v>
      </c>
      <c r="C7" s="294" t="s">
        <v>710</v>
      </c>
      <c r="D7" s="294"/>
      <c r="E7" s="294"/>
      <c r="F7" s="294"/>
      <c r="G7" s="294"/>
      <c r="H7" s="294"/>
      <c r="I7" s="294"/>
      <c r="J7" s="294"/>
      <c r="K7" s="294"/>
      <c r="L7" s="294"/>
      <c r="M7" s="294"/>
      <c r="N7" s="294"/>
    </row>
    <row r="8" spans="2:22" x14ac:dyDescent="0.25">
      <c r="B8" s="11" t="s">
        <v>230</v>
      </c>
      <c r="C8" s="131">
        <v>1</v>
      </c>
      <c r="D8" s="131">
        <v>2</v>
      </c>
      <c r="E8" s="131">
        <v>3</v>
      </c>
      <c r="F8" s="131">
        <v>4</v>
      </c>
      <c r="G8" s="131">
        <v>5</v>
      </c>
      <c r="H8" s="131">
        <v>6</v>
      </c>
      <c r="I8" s="131">
        <v>7</v>
      </c>
      <c r="J8" s="131">
        <v>8</v>
      </c>
      <c r="K8" s="131">
        <v>9</v>
      </c>
      <c r="L8" s="131">
        <v>10</v>
      </c>
      <c r="M8" s="131">
        <v>11</v>
      </c>
      <c r="N8" s="131">
        <v>12</v>
      </c>
      <c r="O8" s="132" t="s">
        <v>711</v>
      </c>
    </row>
    <row r="9" spans="2:22" x14ac:dyDescent="0.25">
      <c r="B9" s="11" t="s">
        <v>154</v>
      </c>
      <c r="C9" s="130">
        <v>0.78949999999999998</v>
      </c>
      <c r="D9" s="130">
        <v>0.96789999999999998</v>
      </c>
      <c r="E9" s="130">
        <v>0.73329999999999995</v>
      </c>
      <c r="F9" s="130">
        <v>0.37</v>
      </c>
      <c r="G9" s="130">
        <v>0.52869999999999995</v>
      </c>
      <c r="H9" s="130">
        <v>0.45200000000000001</v>
      </c>
      <c r="I9" s="130">
        <v>0.46360000000000001</v>
      </c>
      <c r="J9" s="130">
        <v>0.3397</v>
      </c>
      <c r="K9" s="130">
        <v>0.71220000000000006</v>
      </c>
      <c r="L9" s="130">
        <v>0.85199999999999998</v>
      </c>
      <c r="M9" s="130">
        <v>0.63949999999999996</v>
      </c>
      <c r="N9" s="130">
        <v>0.85389999999999999</v>
      </c>
      <c r="O9" s="132">
        <v>0.64190000000000003</v>
      </c>
    </row>
    <row r="10" spans="2:22" x14ac:dyDescent="0.25">
      <c r="B10" s="11" t="s">
        <v>591</v>
      </c>
      <c r="C10" s="130">
        <v>0.71060000000000001</v>
      </c>
      <c r="D10" s="130">
        <v>0.96799999999999997</v>
      </c>
      <c r="E10" s="130">
        <v>0.74060000000000004</v>
      </c>
      <c r="F10" s="130">
        <v>0.3634</v>
      </c>
      <c r="G10" s="130">
        <v>0.47570000000000001</v>
      </c>
      <c r="H10" s="130">
        <v>0.37559999999999999</v>
      </c>
      <c r="I10" s="130">
        <v>0.504</v>
      </c>
      <c r="J10" s="130">
        <v>0.40560000000000002</v>
      </c>
      <c r="K10" s="130">
        <v>0.63449999999999995</v>
      </c>
      <c r="L10" s="130">
        <v>0.67459999999999998</v>
      </c>
      <c r="M10" s="130">
        <v>0.63470000000000004</v>
      </c>
      <c r="N10" s="130">
        <v>0.78959999999999997</v>
      </c>
      <c r="O10" s="132">
        <v>0.60640000000000005</v>
      </c>
    </row>
    <row r="11" spans="2:22" x14ac:dyDescent="0.25">
      <c r="B11" s="11" t="s">
        <v>155</v>
      </c>
      <c r="C11" s="130">
        <v>0.60199999999999998</v>
      </c>
      <c r="D11" s="130">
        <v>0.9587</v>
      </c>
      <c r="E11" s="130">
        <v>0.55269999999999997</v>
      </c>
      <c r="F11" s="130">
        <v>0.38179999999999997</v>
      </c>
      <c r="G11" s="130">
        <v>0.42820000000000003</v>
      </c>
      <c r="H11" s="130">
        <v>0.46489999999999998</v>
      </c>
      <c r="I11" s="130">
        <v>0.4859</v>
      </c>
      <c r="J11" s="130">
        <v>0.34499999999999997</v>
      </c>
      <c r="K11" s="130">
        <v>0.71560000000000001</v>
      </c>
      <c r="L11" s="130">
        <v>0.8377</v>
      </c>
      <c r="M11" s="130">
        <v>0.73850000000000005</v>
      </c>
      <c r="N11" s="130">
        <v>0.65410000000000001</v>
      </c>
      <c r="O11" s="132">
        <v>0.59709999999999996</v>
      </c>
    </row>
    <row r="12" spans="2:22" x14ac:dyDescent="0.25">
      <c r="B12" s="11" t="s">
        <v>157</v>
      </c>
      <c r="C12" s="130">
        <v>0.72729999999999995</v>
      </c>
      <c r="D12" s="130">
        <v>0.96799999999999997</v>
      </c>
      <c r="E12" s="130">
        <v>0.70799999999999996</v>
      </c>
      <c r="F12" s="130">
        <v>0.30480000000000002</v>
      </c>
      <c r="G12" s="130">
        <v>0.41070000000000001</v>
      </c>
      <c r="H12" s="130">
        <v>0.43240000000000001</v>
      </c>
      <c r="I12" s="130">
        <v>0.49459999999999998</v>
      </c>
      <c r="J12" s="130">
        <v>0.40310000000000001</v>
      </c>
      <c r="K12" s="130">
        <v>0.4773</v>
      </c>
      <c r="L12" s="130">
        <v>0.63539999999999996</v>
      </c>
      <c r="M12" s="130">
        <v>0.5484</v>
      </c>
      <c r="N12" s="130">
        <v>0.78100000000000003</v>
      </c>
      <c r="O12" s="132">
        <v>0.57430000000000003</v>
      </c>
    </row>
    <row r="13" spans="2:22" x14ac:dyDescent="0.25">
      <c r="B13" s="11" t="s">
        <v>158</v>
      </c>
      <c r="C13" s="130">
        <v>0.69899999999999995</v>
      </c>
      <c r="D13" s="130">
        <v>0.96799999999999997</v>
      </c>
      <c r="E13" s="130">
        <v>0.64870000000000005</v>
      </c>
      <c r="F13" s="130">
        <v>0.4239</v>
      </c>
      <c r="G13" s="130">
        <v>0.55159999999999998</v>
      </c>
      <c r="H13" s="130">
        <v>0.4088</v>
      </c>
      <c r="I13" s="130">
        <v>0.49630000000000002</v>
      </c>
      <c r="J13" s="130">
        <v>0.378</v>
      </c>
      <c r="K13" s="130">
        <v>0.66590000000000005</v>
      </c>
      <c r="L13" s="130">
        <v>0.77529999999999999</v>
      </c>
      <c r="M13" s="130">
        <v>0.68</v>
      </c>
      <c r="N13" s="130">
        <v>0.77400000000000002</v>
      </c>
      <c r="O13" s="132">
        <v>0.62250000000000005</v>
      </c>
    </row>
    <row r="14" spans="2:22" x14ac:dyDescent="0.25">
      <c r="B14" s="11" t="s">
        <v>159</v>
      </c>
      <c r="C14" s="130">
        <v>0.82469999999999999</v>
      </c>
      <c r="D14" s="130">
        <v>0.96799999999999997</v>
      </c>
      <c r="E14" s="130">
        <v>0.82389999999999997</v>
      </c>
      <c r="F14" s="130">
        <v>0.28589999999999999</v>
      </c>
      <c r="G14" s="130">
        <v>0.52659999999999996</v>
      </c>
      <c r="H14" s="130">
        <v>0.51990000000000003</v>
      </c>
      <c r="I14" s="130">
        <v>0.62260000000000004</v>
      </c>
      <c r="J14" s="130">
        <v>0.47210000000000002</v>
      </c>
      <c r="K14" s="130">
        <v>0.59040000000000004</v>
      </c>
      <c r="L14" s="130">
        <v>0.69530000000000003</v>
      </c>
      <c r="M14" s="130">
        <v>0.6139</v>
      </c>
      <c r="N14" s="130">
        <v>0.86460000000000004</v>
      </c>
      <c r="O14" s="132">
        <v>0.65069999999999995</v>
      </c>
    </row>
    <row r="15" spans="2:22" x14ac:dyDescent="0.25">
      <c r="B15" s="11" t="s">
        <v>162</v>
      </c>
      <c r="C15" s="130">
        <v>0.69010000000000005</v>
      </c>
      <c r="D15" s="130">
        <v>0.96799999999999997</v>
      </c>
      <c r="E15" s="130">
        <v>0.56879999999999997</v>
      </c>
      <c r="F15" s="130">
        <v>0.45750000000000002</v>
      </c>
      <c r="G15" s="130">
        <v>0.52880000000000005</v>
      </c>
      <c r="H15" s="130">
        <v>0.38950000000000001</v>
      </c>
      <c r="I15" s="130">
        <v>0.4763</v>
      </c>
      <c r="J15" s="130">
        <v>0.34360000000000002</v>
      </c>
      <c r="K15" s="130">
        <v>0.68679999999999997</v>
      </c>
      <c r="L15" s="130">
        <v>0.78810000000000002</v>
      </c>
      <c r="M15" s="130">
        <v>0.67810000000000004</v>
      </c>
      <c r="N15" s="130">
        <v>0.75680000000000003</v>
      </c>
      <c r="O15" s="132">
        <v>0.61099999999999999</v>
      </c>
    </row>
    <row r="16" spans="2:22" x14ac:dyDescent="0.25">
      <c r="B16" s="11" t="s">
        <v>164</v>
      </c>
      <c r="C16" s="130">
        <v>0.8226</v>
      </c>
      <c r="D16" s="130">
        <v>0.96799999999999997</v>
      </c>
      <c r="E16" s="130">
        <v>0.76349999999999996</v>
      </c>
      <c r="F16" s="130">
        <v>0.31309999999999999</v>
      </c>
      <c r="G16" s="130">
        <v>0.52139999999999997</v>
      </c>
      <c r="H16" s="130">
        <v>0.53239999999999998</v>
      </c>
      <c r="I16" s="130">
        <v>0.59940000000000004</v>
      </c>
      <c r="J16" s="130">
        <v>0.46560000000000001</v>
      </c>
      <c r="K16" s="130">
        <v>0.67789999999999995</v>
      </c>
      <c r="L16" s="130">
        <v>0.81430000000000002</v>
      </c>
      <c r="M16" s="130">
        <v>0.62749999999999995</v>
      </c>
      <c r="N16" s="130">
        <v>0.84419999999999995</v>
      </c>
      <c r="O16" s="132">
        <v>0.66249999999999998</v>
      </c>
    </row>
    <row r="17" spans="2:22" x14ac:dyDescent="0.25">
      <c r="B17" s="11" t="s">
        <v>165</v>
      </c>
      <c r="C17" s="130">
        <v>0.8034</v>
      </c>
      <c r="D17" s="130">
        <v>0.96799999999999997</v>
      </c>
      <c r="E17" s="130">
        <v>0.76459999999999995</v>
      </c>
      <c r="F17" s="130">
        <v>0.26740000000000003</v>
      </c>
      <c r="G17" s="130">
        <v>0.4173</v>
      </c>
      <c r="H17" s="130">
        <v>0.42849999999999999</v>
      </c>
      <c r="I17" s="130">
        <v>0.51170000000000004</v>
      </c>
      <c r="J17" s="130">
        <v>0.41789999999999999</v>
      </c>
      <c r="K17" s="130">
        <v>0.69540000000000002</v>
      </c>
      <c r="L17" s="130">
        <v>0.8196</v>
      </c>
      <c r="M17" s="130">
        <v>0.60870000000000002</v>
      </c>
      <c r="N17" s="130">
        <v>0.82089999999999996</v>
      </c>
      <c r="O17" s="132">
        <v>0.62690000000000001</v>
      </c>
    </row>
    <row r="18" spans="2:22" x14ac:dyDescent="0.25">
      <c r="B18" s="11" t="s">
        <v>166</v>
      </c>
      <c r="C18" s="130">
        <v>0.74570000000000003</v>
      </c>
      <c r="D18" s="130">
        <v>0.96799999999999997</v>
      </c>
      <c r="E18" s="130">
        <v>0.76029999999999998</v>
      </c>
      <c r="F18" s="130">
        <v>0.27589999999999998</v>
      </c>
      <c r="G18" s="130">
        <v>0.4622</v>
      </c>
      <c r="H18" s="130">
        <v>0.36899999999999999</v>
      </c>
      <c r="I18" s="130">
        <v>0.48970000000000002</v>
      </c>
      <c r="J18" s="130">
        <v>0.37859999999999999</v>
      </c>
      <c r="K18" s="130">
        <v>0.55920000000000003</v>
      </c>
      <c r="L18" s="130">
        <v>0.60160000000000002</v>
      </c>
      <c r="M18" s="130">
        <v>0.6018</v>
      </c>
      <c r="N18" s="130">
        <v>0.80089999999999995</v>
      </c>
      <c r="O18" s="132">
        <v>0.58440000000000003</v>
      </c>
    </row>
    <row r="19" spans="2:22" x14ac:dyDescent="0.25">
      <c r="B19" s="11" t="s">
        <v>167</v>
      </c>
      <c r="C19" s="130">
        <v>0.81269999999999998</v>
      </c>
      <c r="D19" s="130">
        <v>0.96799999999999997</v>
      </c>
      <c r="E19" s="130">
        <v>0.75270000000000004</v>
      </c>
      <c r="F19" s="130">
        <v>0.45839999999999997</v>
      </c>
      <c r="G19" s="130">
        <v>0.56720000000000004</v>
      </c>
      <c r="H19" s="130">
        <v>0.501</v>
      </c>
      <c r="I19" s="130">
        <v>0.46129999999999999</v>
      </c>
      <c r="J19" s="130">
        <v>0.34300000000000003</v>
      </c>
      <c r="K19" s="130">
        <v>0.74399999999999999</v>
      </c>
      <c r="L19" s="130">
        <v>0.86699999999999999</v>
      </c>
      <c r="M19" s="130">
        <v>0.68089999999999995</v>
      </c>
      <c r="N19" s="130">
        <v>0.85129999999999995</v>
      </c>
      <c r="O19" s="132">
        <v>0.6673</v>
      </c>
    </row>
    <row r="20" spans="2:22" x14ac:dyDescent="0.25">
      <c r="B20" s="11" t="s">
        <v>168</v>
      </c>
      <c r="C20" s="130">
        <v>0.81859999999999999</v>
      </c>
      <c r="D20" s="130">
        <v>0.96799999999999997</v>
      </c>
      <c r="E20" s="130">
        <v>0.75039999999999996</v>
      </c>
      <c r="F20" s="130">
        <v>0.32490000000000002</v>
      </c>
      <c r="G20" s="130">
        <v>0.51939999999999997</v>
      </c>
      <c r="H20" s="130">
        <v>0.44690000000000002</v>
      </c>
      <c r="I20" s="130">
        <v>0.50309999999999999</v>
      </c>
      <c r="J20" s="130">
        <v>0.36609999999999998</v>
      </c>
      <c r="K20" s="130">
        <v>0.68330000000000002</v>
      </c>
      <c r="L20" s="130">
        <v>0.81389999999999996</v>
      </c>
      <c r="M20" s="130">
        <v>0.61680000000000001</v>
      </c>
      <c r="N20" s="130">
        <v>0.85170000000000001</v>
      </c>
      <c r="O20" s="132">
        <v>0.63859999999999995</v>
      </c>
    </row>
    <row r="21" spans="2:22" x14ac:dyDescent="0.25">
      <c r="B21" s="11" t="s">
        <v>169</v>
      </c>
      <c r="C21" s="130">
        <v>0.83720000000000006</v>
      </c>
      <c r="D21" s="130">
        <v>0.96799999999999997</v>
      </c>
      <c r="E21" s="130">
        <v>0.78259999999999996</v>
      </c>
      <c r="F21" s="130">
        <v>0.41449999999999998</v>
      </c>
      <c r="G21" s="130">
        <v>0.58799999999999997</v>
      </c>
      <c r="H21" s="130">
        <v>0.54410000000000003</v>
      </c>
      <c r="I21" s="130">
        <v>0.48449999999999999</v>
      </c>
      <c r="J21" s="130">
        <v>0.41710000000000003</v>
      </c>
      <c r="K21" s="130">
        <v>0.77659999999999996</v>
      </c>
      <c r="L21" s="130">
        <v>0.89470000000000005</v>
      </c>
      <c r="M21" s="130">
        <v>0.68230000000000002</v>
      </c>
      <c r="N21" s="130">
        <v>0.86470000000000002</v>
      </c>
      <c r="O21" s="132">
        <v>0.68779999999999997</v>
      </c>
    </row>
    <row r="22" spans="2:22" x14ac:dyDescent="0.25">
      <c r="B22" s="11" t="s">
        <v>170</v>
      </c>
      <c r="C22" s="130">
        <v>0.68089999999999995</v>
      </c>
      <c r="D22" s="130">
        <v>0.96799999999999997</v>
      </c>
      <c r="E22" s="130">
        <v>0.72409999999999997</v>
      </c>
      <c r="F22" s="130">
        <v>0.35730000000000001</v>
      </c>
      <c r="G22" s="130">
        <v>0.47260000000000002</v>
      </c>
      <c r="H22" s="130">
        <v>0.40450000000000003</v>
      </c>
      <c r="I22" s="130">
        <v>0.50349999999999995</v>
      </c>
      <c r="J22" s="130">
        <v>0.40849999999999997</v>
      </c>
      <c r="K22" s="130">
        <v>0.65149999999999997</v>
      </c>
      <c r="L22" s="130">
        <v>0.71870000000000001</v>
      </c>
      <c r="M22" s="130">
        <v>0.67549999999999999</v>
      </c>
      <c r="N22" s="130">
        <v>0.78659999999999997</v>
      </c>
      <c r="O22" s="132">
        <v>0.61260000000000003</v>
      </c>
    </row>
    <row r="23" spans="2:22" x14ac:dyDescent="0.25">
      <c r="B23" s="11" t="s">
        <v>171</v>
      </c>
      <c r="C23" s="130">
        <v>0.74360000000000004</v>
      </c>
      <c r="D23" s="130">
        <v>0.96799999999999997</v>
      </c>
      <c r="E23" s="130">
        <v>0.71220000000000006</v>
      </c>
      <c r="F23" s="130">
        <v>0.378</v>
      </c>
      <c r="G23" s="130">
        <v>0.4708</v>
      </c>
      <c r="H23" s="130">
        <v>0.38290000000000002</v>
      </c>
      <c r="I23" s="130">
        <v>0.46310000000000001</v>
      </c>
      <c r="J23" s="130">
        <v>0.35899999999999999</v>
      </c>
      <c r="K23" s="130">
        <v>0.70369999999999999</v>
      </c>
      <c r="L23" s="130">
        <v>0.78739999999999999</v>
      </c>
      <c r="M23" s="130">
        <v>0.65610000000000002</v>
      </c>
      <c r="N23" s="130">
        <v>0.79620000000000002</v>
      </c>
      <c r="O23" s="132">
        <v>0.61839999999999995</v>
      </c>
    </row>
    <row r="24" spans="2:22" x14ac:dyDescent="0.25">
      <c r="B24" s="11" t="s">
        <v>589</v>
      </c>
      <c r="C24" s="130">
        <v>0.86060000000000003</v>
      </c>
      <c r="D24" s="130">
        <v>0.96799999999999997</v>
      </c>
      <c r="E24" s="130">
        <v>0.79190000000000005</v>
      </c>
      <c r="F24" s="130">
        <v>0.42809999999999998</v>
      </c>
      <c r="G24" s="130">
        <v>0.61170000000000002</v>
      </c>
      <c r="H24" s="130">
        <v>0.59850000000000003</v>
      </c>
      <c r="I24" s="130">
        <v>0.54159999999999997</v>
      </c>
      <c r="J24" s="130">
        <v>0.44240000000000002</v>
      </c>
      <c r="K24" s="130">
        <v>0.81469999999999998</v>
      </c>
      <c r="L24" s="130">
        <v>0.90580000000000005</v>
      </c>
      <c r="M24" s="130">
        <v>0.71319999999999995</v>
      </c>
      <c r="N24" s="130">
        <v>0.88280000000000003</v>
      </c>
      <c r="O24" s="132">
        <v>0.71330000000000005</v>
      </c>
    </row>
    <row r="25" spans="2:22" x14ac:dyDescent="0.25">
      <c r="B25" s="11" t="s">
        <v>172</v>
      </c>
      <c r="C25" s="130">
        <v>0.81259999999999999</v>
      </c>
      <c r="D25" s="130">
        <v>0.96799999999999997</v>
      </c>
      <c r="E25" s="130">
        <v>0.77829999999999999</v>
      </c>
      <c r="F25" s="130">
        <v>0.33800000000000002</v>
      </c>
      <c r="G25" s="130">
        <v>0.49249999999999999</v>
      </c>
      <c r="H25" s="130">
        <v>0.48930000000000001</v>
      </c>
      <c r="I25" s="130">
        <v>0.55659999999999998</v>
      </c>
      <c r="J25" s="130">
        <v>0.45960000000000001</v>
      </c>
      <c r="K25" s="130">
        <v>0.65549999999999997</v>
      </c>
      <c r="L25" s="130">
        <v>0.77769999999999995</v>
      </c>
      <c r="M25" s="130">
        <v>0.63360000000000005</v>
      </c>
      <c r="N25" s="130">
        <v>0.83830000000000005</v>
      </c>
      <c r="O25" s="132">
        <v>0.65</v>
      </c>
    </row>
    <row r="26" spans="2:22" x14ac:dyDescent="0.25">
      <c r="B26" s="11" t="s">
        <v>173</v>
      </c>
      <c r="C26" s="130">
        <v>0.69530000000000003</v>
      </c>
      <c r="D26" s="130">
        <v>0.96799999999999997</v>
      </c>
      <c r="E26" s="130">
        <v>0.7339</v>
      </c>
      <c r="F26" s="130">
        <v>0.33029999999999998</v>
      </c>
      <c r="G26" s="130">
        <v>0.45050000000000001</v>
      </c>
      <c r="H26" s="130">
        <v>0.3574</v>
      </c>
      <c r="I26" s="130">
        <v>0.5</v>
      </c>
      <c r="J26" s="130">
        <v>0.40710000000000002</v>
      </c>
      <c r="K26" s="130">
        <v>0.59609999999999996</v>
      </c>
      <c r="L26" s="130">
        <v>0.64949999999999997</v>
      </c>
      <c r="M26" s="130">
        <v>0.67010000000000003</v>
      </c>
      <c r="N26" s="130">
        <v>0.79069999999999996</v>
      </c>
      <c r="O26" s="132">
        <v>0.59570000000000001</v>
      </c>
    </row>
    <row r="27" spans="2:22" x14ac:dyDescent="0.25">
      <c r="B27" s="11" t="s">
        <v>175</v>
      </c>
      <c r="C27" s="130">
        <v>0.75619999999999998</v>
      </c>
      <c r="D27" s="130">
        <v>0.96799999999999997</v>
      </c>
      <c r="E27" s="130">
        <v>0.74970000000000003</v>
      </c>
      <c r="F27" s="130">
        <v>0.43269999999999997</v>
      </c>
      <c r="G27" s="130">
        <v>0.52600000000000002</v>
      </c>
      <c r="H27" s="130">
        <v>0.47749999999999998</v>
      </c>
      <c r="I27" s="130">
        <v>0.4254</v>
      </c>
      <c r="J27" s="130">
        <v>0.37130000000000002</v>
      </c>
      <c r="K27" s="130">
        <v>0.75239999999999996</v>
      </c>
      <c r="L27" s="130">
        <v>0.86040000000000005</v>
      </c>
      <c r="M27" s="130">
        <v>0.62849999999999995</v>
      </c>
      <c r="N27" s="130">
        <v>0.751</v>
      </c>
      <c r="O27" s="132">
        <v>0.64159999999999995</v>
      </c>
    </row>
    <row r="28" spans="2:22" x14ac:dyDescent="0.25">
      <c r="B28" s="11" t="s">
        <v>176</v>
      </c>
      <c r="C28" s="130">
        <v>0.70089999999999997</v>
      </c>
      <c r="D28" s="130">
        <v>0.96799999999999997</v>
      </c>
      <c r="E28" s="130">
        <v>0.75119999999999998</v>
      </c>
      <c r="F28" s="130">
        <v>0.27700000000000002</v>
      </c>
      <c r="G28" s="130">
        <v>0.4133</v>
      </c>
      <c r="H28" s="130">
        <v>0.38290000000000002</v>
      </c>
      <c r="I28" s="130">
        <v>0.4622</v>
      </c>
      <c r="J28" s="130">
        <v>0.36599999999999999</v>
      </c>
      <c r="K28" s="130">
        <v>0.63590000000000002</v>
      </c>
      <c r="L28" s="130">
        <v>0.68210000000000004</v>
      </c>
      <c r="M28" s="130">
        <v>0.61129999999999995</v>
      </c>
      <c r="N28" s="130">
        <v>0.77110000000000001</v>
      </c>
      <c r="O28" s="132">
        <v>0.58520000000000005</v>
      </c>
    </row>
    <row r="29" spans="2:22" x14ac:dyDescent="0.25">
      <c r="B29" s="11" t="s">
        <v>711</v>
      </c>
      <c r="C29" s="132">
        <v>0.75670000000000004</v>
      </c>
      <c r="D29" s="132">
        <v>0.96750000000000003</v>
      </c>
      <c r="E29" s="132">
        <v>0.72960000000000003</v>
      </c>
      <c r="F29" s="132">
        <v>0.35909999999999997</v>
      </c>
      <c r="G29" s="132">
        <v>0.49819999999999998</v>
      </c>
      <c r="H29" s="132">
        <v>0.44790000000000002</v>
      </c>
      <c r="I29" s="132">
        <v>0.50229999999999997</v>
      </c>
      <c r="J29" s="132">
        <v>0.39450000000000002</v>
      </c>
      <c r="K29" s="132">
        <v>0.6714</v>
      </c>
      <c r="L29" s="132">
        <v>0.77259999999999995</v>
      </c>
      <c r="M29" s="132">
        <v>0.64700000000000002</v>
      </c>
      <c r="N29" s="132">
        <v>0.80620000000000003</v>
      </c>
      <c r="O29" s="132">
        <v>0.62939999999999996</v>
      </c>
    </row>
    <row r="30" spans="2:22" x14ac:dyDescent="0.25">
      <c r="B30" s="11"/>
      <c r="C30" s="130"/>
      <c r="D30" s="130"/>
      <c r="E30" s="130"/>
      <c r="F30" s="130"/>
      <c r="G30" s="130"/>
      <c r="H30" s="130"/>
      <c r="I30" s="130"/>
      <c r="J30" s="130"/>
      <c r="K30" s="130"/>
      <c r="L30" s="130"/>
      <c r="M30" s="130"/>
      <c r="N30" s="130"/>
      <c r="O30" s="130"/>
    </row>
    <row r="32" spans="2:22" ht="18" x14ac:dyDescent="0.25">
      <c r="B32" s="12" t="s">
        <v>712</v>
      </c>
      <c r="C32" s="1"/>
      <c r="D32" s="1"/>
      <c r="E32" s="1"/>
      <c r="F32" s="1"/>
      <c r="G32" s="1"/>
      <c r="H32" s="1"/>
      <c r="I32" s="1"/>
      <c r="J32" s="1"/>
      <c r="K32" s="1"/>
      <c r="L32" s="1"/>
      <c r="M32" s="1"/>
      <c r="N32" s="1"/>
      <c r="O32" s="1"/>
      <c r="P32" s="1"/>
      <c r="Q32" s="1"/>
      <c r="R32" s="1"/>
      <c r="S32" s="1"/>
      <c r="T32" s="1"/>
      <c r="U32" s="1"/>
      <c r="V32" s="1"/>
    </row>
    <row r="33" spans="2:15" x14ac:dyDescent="0.25">
      <c r="B33" s="133" t="s">
        <v>709</v>
      </c>
      <c r="C33" s="294" t="s">
        <v>710</v>
      </c>
      <c r="D33" s="294"/>
      <c r="E33" s="294"/>
      <c r="F33" s="294"/>
      <c r="G33" s="294"/>
      <c r="H33" s="294"/>
      <c r="I33" s="294"/>
      <c r="J33" s="294"/>
      <c r="K33" s="294"/>
      <c r="L33" s="294"/>
      <c r="M33" s="294"/>
      <c r="N33" s="294"/>
    </row>
    <row r="34" spans="2:15" x14ac:dyDescent="0.25">
      <c r="B34" s="133" t="s">
        <v>230</v>
      </c>
      <c r="C34" s="6">
        <v>1</v>
      </c>
      <c r="D34" s="6">
        <v>2</v>
      </c>
      <c r="E34" s="6">
        <v>3</v>
      </c>
      <c r="F34" s="6">
        <v>4</v>
      </c>
      <c r="G34" s="6">
        <v>5</v>
      </c>
      <c r="H34" s="6">
        <v>6</v>
      </c>
      <c r="I34" s="6">
        <v>7</v>
      </c>
      <c r="J34" s="6">
        <v>8</v>
      </c>
      <c r="K34" s="6">
        <v>9</v>
      </c>
      <c r="L34" s="6">
        <v>10</v>
      </c>
      <c r="M34" s="6">
        <v>11</v>
      </c>
      <c r="N34" s="6">
        <v>12</v>
      </c>
      <c r="O34" s="133" t="s">
        <v>711</v>
      </c>
    </row>
    <row r="35" spans="2:15" x14ac:dyDescent="0.25">
      <c r="B35" s="133" t="s">
        <v>154</v>
      </c>
      <c r="C35" s="130">
        <v>0.37819999999999998</v>
      </c>
      <c r="D35" s="130">
        <v>0.3886</v>
      </c>
      <c r="E35" s="130">
        <v>0.36580000000000001</v>
      </c>
      <c r="F35" s="130">
        <v>0.2913</v>
      </c>
      <c r="G35" s="130">
        <v>0.27479999999999999</v>
      </c>
      <c r="H35" s="130">
        <v>0.2172</v>
      </c>
      <c r="I35" s="130">
        <v>0.21959999999999999</v>
      </c>
      <c r="J35" s="130">
        <v>0.2457</v>
      </c>
      <c r="K35" s="130">
        <v>0.3422</v>
      </c>
      <c r="L35" s="130">
        <v>0.34660000000000002</v>
      </c>
      <c r="M35" s="130">
        <v>0.3528</v>
      </c>
      <c r="N35" s="130">
        <v>0.38900000000000001</v>
      </c>
      <c r="O35" s="132">
        <v>0.31769999999999998</v>
      </c>
    </row>
    <row r="36" spans="2:15" x14ac:dyDescent="0.25">
      <c r="B36" s="133" t="s">
        <v>591</v>
      </c>
      <c r="C36" s="130">
        <v>0.37809999999999999</v>
      </c>
      <c r="D36" s="130">
        <v>0.38090000000000002</v>
      </c>
      <c r="E36" s="130">
        <v>0.34960000000000002</v>
      </c>
      <c r="F36" s="130">
        <v>0.26029999999999998</v>
      </c>
      <c r="G36" s="130">
        <v>0.25</v>
      </c>
      <c r="H36" s="130">
        <v>0.18959999999999999</v>
      </c>
      <c r="I36" s="130">
        <v>0.1946</v>
      </c>
      <c r="J36" s="130">
        <v>0.22109999999999999</v>
      </c>
      <c r="K36" s="130">
        <v>0.3165</v>
      </c>
      <c r="L36" s="130">
        <v>0.3458</v>
      </c>
      <c r="M36" s="130">
        <v>0.35020000000000001</v>
      </c>
      <c r="N36" s="130">
        <v>0.39129999999999998</v>
      </c>
      <c r="O36" s="132">
        <v>0.30230000000000001</v>
      </c>
    </row>
    <row r="37" spans="2:15" x14ac:dyDescent="0.25">
      <c r="B37" s="133" t="s">
        <v>155</v>
      </c>
      <c r="C37" s="130">
        <v>0.38819999999999999</v>
      </c>
      <c r="D37" s="130">
        <v>0.36799999999999999</v>
      </c>
      <c r="E37" s="130">
        <v>0.35949999999999999</v>
      </c>
      <c r="F37" s="130">
        <v>0.25829999999999997</v>
      </c>
      <c r="G37" s="130">
        <v>0.29210000000000003</v>
      </c>
      <c r="H37" s="130">
        <v>0.24099999999999999</v>
      </c>
      <c r="I37" s="130">
        <v>0.24629999999999999</v>
      </c>
      <c r="J37" s="130">
        <v>0.29430000000000001</v>
      </c>
      <c r="K37" s="130">
        <v>0.36180000000000001</v>
      </c>
      <c r="L37" s="130">
        <v>0.36990000000000001</v>
      </c>
      <c r="M37" s="130">
        <v>0.3478</v>
      </c>
      <c r="N37" s="130">
        <v>0.39300000000000002</v>
      </c>
      <c r="O37" s="132">
        <v>0.32669999999999999</v>
      </c>
    </row>
    <row r="38" spans="2:15" x14ac:dyDescent="0.25">
      <c r="B38" s="133" t="s">
        <v>157</v>
      </c>
      <c r="C38" s="130">
        <v>0.33589999999999998</v>
      </c>
      <c r="D38" s="130">
        <v>0.29870000000000002</v>
      </c>
      <c r="E38" s="130">
        <v>0.29809999999999998</v>
      </c>
      <c r="F38" s="130">
        <v>0.1983</v>
      </c>
      <c r="G38" s="130">
        <v>0.20230000000000001</v>
      </c>
      <c r="H38" s="130">
        <v>0.16689999999999999</v>
      </c>
      <c r="I38" s="130">
        <v>0.192</v>
      </c>
      <c r="J38" s="130">
        <v>0.1986</v>
      </c>
      <c r="K38" s="130">
        <v>0.24690000000000001</v>
      </c>
      <c r="L38" s="130">
        <v>0.28689999999999999</v>
      </c>
      <c r="M38" s="130">
        <v>0.2898</v>
      </c>
      <c r="N38" s="130">
        <v>0.32900000000000001</v>
      </c>
      <c r="O38" s="132">
        <v>0.25359999999999999</v>
      </c>
    </row>
    <row r="39" spans="2:15" x14ac:dyDescent="0.25">
      <c r="B39" s="133" t="s">
        <v>158</v>
      </c>
      <c r="C39" s="130">
        <v>0.38340000000000002</v>
      </c>
      <c r="D39" s="130">
        <v>0.38990000000000002</v>
      </c>
      <c r="E39" s="130">
        <v>0.35399999999999998</v>
      </c>
      <c r="F39" s="130">
        <v>0.26079999999999998</v>
      </c>
      <c r="G39" s="130">
        <v>0.26819999999999999</v>
      </c>
      <c r="H39" s="130">
        <v>0.20280000000000001</v>
      </c>
      <c r="I39" s="130">
        <v>0.2109</v>
      </c>
      <c r="J39" s="130">
        <v>0.25230000000000002</v>
      </c>
      <c r="K39" s="130">
        <v>0.33650000000000002</v>
      </c>
      <c r="L39" s="130">
        <v>0.36609999999999998</v>
      </c>
      <c r="M39" s="130">
        <v>0.34420000000000001</v>
      </c>
      <c r="N39" s="130">
        <v>0.39779999999999999</v>
      </c>
      <c r="O39" s="132">
        <v>0.31390000000000001</v>
      </c>
    </row>
    <row r="40" spans="2:15" x14ac:dyDescent="0.25">
      <c r="B40" s="133" t="s">
        <v>159</v>
      </c>
      <c r="C40" s="130">
        <v>0.36930000000000002</v>
      </c>
      <c r="D40" s="130">
        <v>0.37509999999999999</v>
      </c>
      <c r="E40" s="130">
        <v>0.34960000000000002</v>
      </c>
      <c r="F40" s="130">
        <v>0.24179999999999999</v>
      </c>
      <c r="G40" s="130">
        <v>0.2455</v>
      </c>
      <c r="H40" s="130">
        <v>0.19259999999999999</v>
      </c>
      <c r="I40" s="130">
        <v>0.1958</v>
      </c>
      <c r="J40" s="130">
        <v>0.21540000000000001</v>
      </c>
      <c r="K40" s="130">
        <v>0.32300000000000001</v>
      </c>
      <c r="L40" s="130">
        <v>0.32750000000000001</v>
      </c>
      <c r="M40" s="130">
        <v>0.36009999999999998</v>
      </c>
      <c r="N40" s="130">
        <v>0.38640000000000002</v>
      </c>
      <c r="O40" s="132">
        <v>0.29849999999999999</v>
      </c>
    </row>
    <row r="41" spans="2:15" x14ac:dyDescent="0.25">
      <c r="B41" s="133" t="s">
        <v>162</v>
      </c>
      <c r="C41" s="130">
        <v>0.39750000000000002</v>
      </c>
      <c r="D41" s="130">
        <v>0.38840000000000002</v>
      </c>
      <c r="E41" s="130">
        <v>0.3644</v>
      </c>
      <c r="F41" s="130">
        <v>0.26869999999999999</v>
      </c>
      <c r="G41" s="130">
        <v>0.28939999999999999</v>
      </c>
      <c r="H41" s="130">
        <v>0.2167</v>
      </c>
      <c r="I41" s="130">
        <v>0.2248</v>
      </c>
      <c r="J41" s="130">
        <v>0.25629999999999997</v>
      </c>
      <c r="K41" s="130">
        <v>0.3473</v>
      </c>
      <c r="L41" s="130">
        <v>0.37730000000000002</v>
      </c>
      <c r="M41" s="130">
        <v>0.3528</v>
      </c>
      <c r="N41" s="130">
        <v>0.4022</v>
      </c>
      <c r="O41" s="132">
        <v>0.32379999999999998</v>
      </c>
    </row>
    <row r="42" spans="2:15" x14ac:dyDescent="0.25">
      <c r="B42" s="133" t="s">
        <v>164</v>
      </c>
      <c r="C42" s="130">
        <v>0.37259999999999999</v>
      </c>
      <c r="D42" s="130">
        <v>0.36270000000000002</v>
      </c>
      <c r="E42" s="130">
        <v>0.35060000000000002</v>
      </c>
      <c r="F42" s="130">
        <v>0.27400000000000002</v>
      </c>
      <c r="G42" s="130">
        <v>0.2492</v>
      </c>
      <c r="H42" s="130">
        <v>0.19</v>
      </c>
      <c r="I42" s="130">
        <v>0.20069999999999999</v>
      </c>
      <c r="J42" s="130">
        <v>0.2112</v>
      </c>
      <c r="K42" s="130">
        <v>0.32519999999999999</v>
      </c>
      <c r="L42" s="130">
        <v>0.33539999999999998</v>
      </c>
      <c r="M42" s="130">
        <v>0.35670000000000002</v>
      </c>
      <c r="N42" s="130">
        <v>0.38240000000000002</v>
      </c>
      <c r="O42" s="132">
        <v>0.3009</v>
      </c>
    </row>
    <row r="43" spans="2:15" x14ac:dyDescent="0.25">
      <c r="B43" s="133" t="s">
        <v>165</v>
      </c>
      <c r="C43" s="130">
        <v>0.37540000000000001</v>
      </c>
      <c r="D43" s="130">
        <v>0.36830000000000002</v>
      </c>
      <c r="E43" s="130">
        <v>0.36009999999999998</v>
      </c>
      <c r="F43" s="130">
        <v>0.28399999999999997</v>
      </c>
      <c r="G43" s="130">
        <v>0.2576</v>
      </c>
      <c r="H43" s="130">
        <v>0.19289999999999999</v>
      </c>
      <c r="I43" s="130">
        <v>0.1961</v>
      </c>
      <c r="J43" s="130">
        <v>0.21659999999999999</v>
      </c>
      <c r="K43" s="130">
        <v>0.33050000000000002</v>
      </c>
      <c r="L43" s="130">
        <v>0.33460000000000001</v>
      </c>
      <c r="M43" s="130">
        <v>0.35239999999999999</v>
      </c>
      <c r="N43" s="130">
        <v>0.3846</v>
      </c>
      <c r="O43" s="132">
        <v>0.3044</v>
      </c>
    </row>
    <row r="44" spans="2:15" x14ac:dyDescent="0.25">
      <c r="B44" s="133" t="s">
        <v>166</v>
      </c>
      <c r="C44" s="130">
        <v>0.35270000000000001</v>
      </c>
      <c r="D44" s="130">
        <v>0.35510000000000003</v>
      </c>
      <c r="E44" s="130">
        <v>0.3322</v>
      </c>
      <c r="F44" s="130">
        <v>0.21210000000000001</v>
      </c>
      <c r="G44" s="130">
        <v>0.22509999999999999</v>
      </c>
      <c r="H44" s="130">
        <v>0.17430000000000001</v>
      </c>
      <c r="I44" s="130">
        <v>0.18060000000000001</v>
      </c>
      <c r="J44" s="130">
        <v>0.2026</v>
      </c>
      <c r="K44" s="130">
        <v>0.27629999999999999</v>
      </c>
      <c r="L44" s="130">
        <v>0.30599999999999999</v>
      </c>
      <c r="M44" s="130">
        <v>0.32500000000000001</v>
      </c>
      <c r="N44" s="130">
        <v>0.36059999999999998</v>
      </c>
      <c r="O44" s="132">
        <v>0.2752</v>
      </c>
    </row>
    <row r="45" spans="2:15" x14ac:dyDescent="0.25">
      <c r="B45" s="133" t="s">
        <v>167</v>
      </c>
      <c r="C45" s="130">
        <v>0.3705</v>
      </c>
      <c r="D45" s="130">
        <v>0.39340000000000003</v>
      </c>
      <c r="E45" s="130">
        <v>0.3669</v>
      </c>
      <c r="F45" s="130">
        <v>0.3004</v>
      </c>
      <c r="G45" s="130">
        <v>0.28179999999999999</v>
      </c>
      <c r="H45" s="130">
        <v>0.223</v>
      </c>
      <c r="I45" s="130">
        <v>0.23400000000000001</v>
      </c>
      <c r="J45" s="130">
        <v>0.25269999999999998</v>
      </c>
      <c r="K45" s="130">
        <v>0.35759999999999997</v>
      </c>
      <c r="L45" s="130">
        <v>0.35299999999999998</v>
      </c>
      <c r="M45" s="130">
        <v>0.35499999999999998</v>
      </c>
      <c r="N45" s="130">
        <v>0.38900000000000001</v>
      </c>
      <c r="O45" s="132">
        <v>0.3231</v>
      </c>
    </row>
    <row r="46" spans="2:15" x14ac:dyDescent="0.25">
      <c r="B46" s="133" t="s">
        <v>168</v>
      </c>
      <c r="C46" s="130">
        <v>0.37330000000000002</v>
      </c>
      <c r="D46" s="130">
        <v>0.3654</v>
      </c>
      <c r="E46" s="130">
        <v>0.35320000000000001</v>
      </c>
      <c r="F46" s="130">
        <v>0.2843</v>
      </c>
      <c r="G46" s="130">
        <v>0.25900000000000001</v>
      </c>
      <c r="H46" s="130">
        <v>0.1993</v>
      </c>
      <c r="I46" s="130">
        <v>0.20180000000000001</v>
      </c>
      <c r="J46" s="130">
        <v>0.21809999999999999</v>
      </c>
      <c r="K46" s="130">
        <v>0.32669999999999999</v>
      </c>
      <c r="L46" s="130">
        <v>0.33279999999999998</v>
      </c>
      <c r="M46" s="130">
        <v>0.34510000000000002</v>
      </c>
      <c r="N46" s="130">
        <v>0.37240000000000001</v>
      </c>
      <c r="O46" s="132">
        <v>0.30259999999999998</v>
      </c>
    </row>
    <row r="47" spans="2:15" x14ac:dyDescent="0.25">
      <c r="B47" s="133" t="s">
        <v>169</v>
      </c>
      <c r="C47" s="130">
        <v>0.37590000000000001</v>
      </c>
      <c r="D47" s="130">
        <v>0.40679999999999999</v>
      </c>
      <c r="E47" s="130">
        <v>0.3831</v>
      </c>
      <c r="F47" s="130">
        <v>0.32229999999999998</v>
      </c>
      <c r="G47" s="130">
        <v>0.3024</v>
      </c>
      <c r="H47" s="130">
        <v>0.2465</v>
      </c>
      <c r="I47" s="130">
        <v>0.2455</v>
      </c>
      <c r="J47" s="130">
        <v>0.26240000000000002</v>
      </c>
      <c r="K47" s="130">
        <v>0.36309999999999998</v>
      </c>
      <c r="L47" s="130">
        <v>0.3604</v>
      </c>
      <c r="M47" s="130">
        <v>0.36209999999999998</v>
      </c>
      <c r="N47" s="130">
        <v>0.3841</v>
      </c>
      <c r="O47" s="132">
        <v>0.33460000000000001</v>
      </c>
    </row>
    <row r="48" spans="2:15" x14ac:dyDescent="0.25">
      <c r="B48" s="133" t="s">
        <v>170</v>
      </c>
      <c r="C48" s="130">
        <v>0.38069999999999998</v>
      </c>
      <c r="D48" s="130">
        <v>0.38779999999999998</v>
      </c>
      <c r="E48" s="130">
        <v>0.35489999999999999</v>
      </c>
      <c r="F48" s="130">
        <v>0.26040000000000002</v>
      </c>
      <c r="G48" s="130">
        <v>0.2535</v>
      </c>
      <c r="H48" s="130">
        <v>0.19389999999999999</v>
      </c>
      <c r="I48" s="130">
        <v>0.2087</v>
      </c>
      <c r="J48" s="130">
        <v>0.24340000000000001</v>
      </c>
      <c r="K48" s="130">
        <v>0.3231</v>
      </c>
      <c r="L48" s="130">
        <v>0.35780000000000001</v>
      </c>
      <c r="M48" s="130">
        <v>0.34939999999999999</v>
      </c>
      <c r="N48" s="130">
        <v>0.3977</v>
      </c>
      <c r="O48" s="132">
        <v>0.30930000000000002</v>
      </c>
    </row>
    <row r="49" spans="2:22" x14ac:dyDescent="0.25">
      <c r="B49" s="133" t="s">
        <v>171</v>
      </c>
      <c r="C49" s="130">
        <v>0.38340000000000002</v>
      </c>
      <c r="D49" s="130">
        <v>0.39290000000000003</v>
      </c>
      <c r="E49" s="130">
        <v>0.36859999999999998</v>
      </c>
      <c r="F49" s="130">
        <v>0.26800000000000002</v>
      </c>
      <c r="G49" s="130">
        <v>0.26850000000000002</v>
      </c>
      <c r="H49" s="130">
        <v>0.21590000000000001</v>
      </c>
      <c r="I49" s="130">
        <v>0.22159999999999999</v>
      </c>
      <c r="J49" s="130">
        <v>0.25340000000000001</v>
      </c>
      <c r="K49" s="130">
        <v>0.33639999999999998</v>
      </c>
      <c r="L49" s="130">
        <v>0.35920000000000002</v>
      </c>
      <c r="M49" s="130">
        <v>0.35010000000000002</v>
      </c>
      <c r="N49" s="130">
        <v>0.40560000000000002</v>
      </c>
      <c r="O49" s="132">
        <v>0.31859999999999999</v>
      </c>
    </row>
    <row r="50" spans="2:22" x14ac:dyDescent="0.25">
      <c r="B50" s="133" t="s">
        <v>589</v>
      </c>
      <c r="C50" s="130">
        <v>0.36759999999999998</v>
      </c>
      <c r="D50" s="130">
        <v>0.40410000000000001</v>
      </c>
      <c r="E50" s="130">
        <v>0.38740000000000002</v>
      </c>
      <c r="F50" s="130">
        <v>0.33119999999999999</v>
      </c>
      <c r="G50" s="130">
        <v>0.30109999999999998</v>
      </c>
      <c r="H50" s="130">
        <v>0.2487</v>
      </c>
      <c r="I50" s="130">
        <v>0.2601</v>
      </c>
      <c r="J50" s="130">
        <v>0.26800000000000002</v>
      </c>
      <c r="K50" s="130">
        <v>0.37030000000000002</v>
      </c>
      <c r="L50" s="130">
        <v>0.35959999999999998</v>
      </c>
      <c r="M50" s="130">
        <v>0.36149999999999999</v>
      </c>
      <c r="N50" s="130">
        <v>0.37780000000000002</v>
      </c>
      <c r="O50" s="132">
        <v>0.33639999999999998</v>
      </c>
    </row>
    <row r="51" spans="2:22" x14ac:dyDescent="0.25">
      <c r="B51" s="133" t="s">
        <v>172</v>
      </c>
      <c r="C51" s="130">
        <v>0.37269999999999998</v>
      </c>
      <c r="D51" s="130">
        <v>0.36220000000000002</v>
      </c>
      <c r="E51" s="130">
        <v>0.3543</v>
      </c>
      <c r="F51" s="130">
        <v>0.27300000000000002</v>
      </c>
      <c r="G51" s="130">
        <v>0.24829999999999999</v>
      </c>
      <c r="H51" s="130">
        <v>0.18990000000000001</v>
      </c>
      <c r="I51" s="130">
        <v>0.19620000000000001</v>
      </c>
      <c r="J51" s="130">
        <v>0.2082</v>
      </c>
      <c r="K51" s="130">
        <v>0.32290000000000002</v>
      </c>
      <c r="L51" s="130">
        <v>0.32469999999999999</v>
      </c>
      <c r="M51" s="130">
        <v>0.34939999999999999</v>
      </c>
      <c r="N51" s="130">
        <v>0.38069999999999998</v>
      </c>
      <c r="O51" s="132">
        <v>0.29859999999999998</v>
      </c>
    </row>
    <row r="52" spans="2:22" x14ac:dyDescent="0.25">
      <c r="B52" s="133" t="s">
        <v>173</v>
      </c>
      <c r="C52" s="130">
        <v>0.36680000000000001</v>
      </c>
      <c r="D52" s="130">
        <v>0.35920000000000002</v>
      </c>
      <c r="E52" s="130">
        <v>0.34899999999999998</v>
      </c>
      <c r="F52" s="130">
        <v>0.24940000000000001</v>
      </c>
      <c r="G52" s="130">
        <v>0.24249999999999999</v>
      </c>
      <c r="H52" s="130">
        <v>0.18509999999999999</v>
      </c>
      <c r="I52" s="130">
        <v>0.1988</v>
      </c>
      <c r="J52" s="130">
        <v>0.22439999999999999</v>
      </c>
      <c r="K52" s="130">
        <v>0.30480000000000002</v>
      </c>
      <c r="L52" s="130">
        <v>0.34429999999999999</v>
      </c>
      <c r="M52" s="130">
        <v>0.34420000000000001</v>
      </c>
      <c r="N52" s="130">
        <v>0.38329999999999997</v>
      </c>
      <c r="O52" s="132">
        <v>0.29599999999999999</v>
      </c>
    </row>
    <row r="53" spans="2:22" x14ac:dyDescent="0.25">
      <c r="B53" s="133" t="s">
        <v>175</v>
      </c>
      <c r="C53" s="130">
        <v>0.37230000000000002</v>
      </c>
      <c r="D53" s="130">
        <v>0.40029999999999999</v>
      </c>
      <c r="E53" s="130">
        <v>0.38640000000000002</v>
      </c>
      <c r="F53" s="130">
        <v>0.3155</v>
      </c>
      <c r="G53" s="130">
        <v>0.30270000000000002</v>
      </c>
      <c r="H53" s="130">
        <v>0.251</v>
      </c>
      <c r="I53" s="130">
        <v>0.25580000000000003</v>
      </c>
      <c r="J53" s="130">
        <v>0.28110000000000002</v>
      </c>
      <c r="K53" s="130">
        <v>0.36570000000000003</v>
      </c>
      <c r="L53" s="130">
        <v>0.36220000000000002</v>
      </c>
      <c r="M53" s="130">
        <v>0.36780000000000002</v>
      </c>
      <c r="N53" s="130">
        <v>0.37990000000000002</v>
      </c>
      <c r="O53" s="132">
        <v>0.3367</v>
      </c>
    </row>
    <row r="54" spans="2:22" x14ac:dyDescent="0.25">
      <c r="B54" s="133" t="s">
        <v>176</v>
      </c>
      <c r="C54" s="130">
        <v>0.37190000000000001</v>
      </c>
      <c r="D54" s="130">
        <v>0.36930000000000002</v>
      </c>
      <c r="E54" s="130">
        <v>0.34639999999999999</v>
      </c>
      <c r="F54" s="130">
        <v>0.26319999999999999</v>
      </c>
      <c r="G54" s="130">
        <v>0.25</v>
      </c>
      <c r="H54" s="130">
        <v>0.1895</v>
      </c>
      <c r="I54" s="130">
        <v>0.2054</v>
      </c>
      <c r="J54" s="130">
        <v>0.22259999999999999</v>
      </c>
      <c r="K54" s="130">
        <v>0.31430000000000002</v>
      </c>
      <c r="L54" s="130">
        <v>0.33989999999999998</v>
      </c>
      <c r="M54" s="130">
        <v>0.34949999999999998</v>
      </c>
      <c r="N54" s="130">
        <v>0.38679999999999998</v>
      </c>
      <c r="O54" s="132">
        <v>0.30070000000000002</v>
      </c>
    </row>
    <row r="55" spans="2:22" x14ac:dyDescent="0.25">
      <c r="B55" s="133" t="s">
        <v>711</v>
      </c>
      <c r="C55" s="132">
        <v>0.37330000000000002</v>
      </c>
      <c r="D55" s="132">
        <v>0.37590000000000001</v>
      </c>
      <c r="E55" s="132">
        <v>0.35670000000000002</v>
      </c>
      <c r="F55" s="132">
        <v>0.27089999999999997</v>
      </c>
      <c r="G55" s="132">
        <v>0.26319999999999999</v>
      </c>
      <c r="H55" s="132">
        <v>0.20630000000000001</v>
      </c>
      <c r="I55" s="132">
        <v>0.2145</v>
      </c>
      <c r="J55" s="132">
        <v>0.2374</v>
      </c>
      <c r="K55" s="132">
        <v>0.32950000000000002</v>
      </c>
      <c r="L55" s="132">
        <v>0.34449999999999997</v>
      </c>
      <c r="M55" s="132">
        <v>0.3483</v>
      </c>
      <c r="N55" s="132">
        <v>0.38369999999999999</v>
      </c>
      <c r="O55" s="132">
        <v>0.30869999999999997</v>
      </c>
    </row>
    <row r="57" spans="2:22" ht="18" x14ac:dyDescent="0.25">
      <c r="B57" s="12" t="s">
        <v>713</v>
      </c>
      <c r="C57" s="1"/>
      <c r="D57" s="1"/>
      <c r="E57" s="1"/>
      <c r="F57" s="1"/>
      <c r="G57" s="1"/>
      <c r="H57" s="1"/>
      <c r="I57" s="1"/>
      <c r="J57" s="1"/>
      <c r="K57" s="1"/>
      <c r="L57" s="1"/>
      <c r="M57" s="1"/>
      <c r="N57" s="1"/>
      <c r="O57" s="1"/>
      <c r="P57" s="1"/>
      <c r="Q57" s="1"/>
      <c r="R57" s="1"/>
      <c r="S57" s="1"/>
      <c r="T57" s="1"/>
      <c r="U57" s="1"/>
      <c r="V57" s="1"/>
    </row>
  </sheetData>
  <mergeCells count="4">
    <mergeCell ref="B2:D2"/>
    <mergeCell ref="B3:H3"/>
    <mergeCell ref="C7:N7"/>
    <mergeCell ref="C33:N33"/>
  </mergeCells>
  <hyperlinks>
    <hyperlink ref="B1" location="Summary!A1" display="Back to summary" xr:uid="{DF8E4A97-5C4B-4F10-B91F-85EA026A91FA}"/>
  </hyperlinks>
  <pageMargins left="0.75" right="0.75" top="1" bottom="1" header="0.5" footer="0.5"/>
  <headerFooter>
    <oddHeader>&amp;C&amp;"Aptos"&amp;10&amp;KFF0000 OFFICIAL&amp;1#_x000D_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0F403-E331-4B68-A4EE-5929B7BF0495}">
  <sheetPr>
    <tabColor theme="9"/>
  </sheetPr>
  <dimension ref="B1:AB32"/>
  <sheetViews>
    <sheetView zoomScale="70" zoomScaleNormal="70" workbookViewId="0">
      <selection activeCell="B1" sqref="B1"/>
    </sheetView>
  </sheetViews>
  <sheetFormatPr defaultColWidth="9.140625" defaultRowHeight="15" x14ac:dyDescent="0.25"/>
  <cols>
    <col min="1" max="1" width="3" style="6" customWidth="1"/>
    <col min="2" max="2" width="20" style="6" customWidth="1"/>
    <col min="3" max="3" width="24.85546875" style="6" customWidth="1"/>
    <col min="4" max="4" width="9.28515625" style="6" customWidth="1"/>
    <col min="5" max="5" width="10.5703125" style="6" customWidth="1"/>
    <col min="6" max="12" width="9.140625" style="6"/>
    <col min="13" max="13" width="47.7109375" style="6" customWidth="1"/>
    <col min="14" max="16384" width="9.140625" style="6"/>
  </cols>
  <sheetData>
    <row r="1" spans="2:28" ht="24.95" customHeight="1" x14ac:dyDescent="0.25">
      <c r="B1" s="46" t="s">
        <v>84</v>
      </c>
    </row>
    <row r="2" spans="2:28" ht="36" customHeight="1" thickBot="1" x14ac:dyDescent="0.3">
      <c r="B2" s="259" t="s">
        <v>75</v>
      </c>
      <c r="C2" s="260"/>
      <c r="D2" s="260"/>
      <c r="E2" s="260"/>
      <c r="F2" s="9"/>
      <c r="G2" s="9"/>
      <c r="H2" s="9"/>
      <c r="I2" s="9"/>
      <c r="J2" s="9"/>
    </row>
    <row r="3" spans="2:28" ht="28.5" customHeight="1" x14ac:dyDescent="0.25">
      <c r="B3" s="261" t="s">
        <v>714</v>
      </c>
      <c r="C3" s="262"/>
      <c r="D3" s="262"/>
      <c r="E3" s="262"/>
      <c r="F3" s="262"/>
      <c r="G3" s="262"/>
      <c r="H3" s="262"/>
      <c r="I3" s="262"/>
      <c r="J3" s="262"/>
      <c r="K3" s="262"/>
      <c r="L3" s="262"/>
      <c r="M3" s="262"/>
      <c r="N3" s="262"/>
    </row>
    <row r="4" spans="2:28" ht="18" customHeight="1" x14ac:dyDescent="0.25"/>
    <row r="5" spans="2:28" ht="18" customHeight="1" x14ac:dyDescent="0.25">
      <c r="B5" s="12" t="str">
        <f>B2</f>
        <v>Network topology</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11"/>
    </row>
    <row r="7" spans="2:28" ht="15.75" x14ac:dyDescent="0.3">
      <c r="L7" s="30" t="s">
        <v>230</v>
      </c>
      <c r="M7" s="30" t="s">
        <v>16</v>
      </c>
    </row>
    <row r="8" spans="2:28" ht="15.75" x14ac:dyDescent="0.3">
      <c r="L8" s="7" t="s">
        <v>153</v>
      </c>
      <c r="M8" s="44" t="s">
        <v>654</v>
      </c>
    </row>
    <row r="9" spans="2:28" ht="15.75" customHeight="1" x14ac:dyDescent="0.3">
      <c r="L9" s="7" t="s">
        <v>154</v>
      </c>
      <c r="M9" s="44" t="s">
        <v>655</v>
      </c>
    </row>
    <row r="10" spans="2:28" ht="15.75" x14ac:dyDescent="0.3">
      <c r="L10" s="7" t="s">
        <v>591</v>
      </c>
      <c r="M10" s="44" t="s">
        <v>656</v>
      </c>
    </row>
    <row r="11" spans="2:28" ht="15.75" x14ac:dyDescent="0.3">
      <c r="L11" s="7" t="s">
        <v>155</v>
      </c>
      <c r="M11" s="44" t="s">
        <v>657</v>
      </c>
    </row>
    <row r="12" spans="2:28" ht="15.75" x14ac:dyDescent="0.3">
      <c r="L12" s="7" t="s">
        <v>156</v>
      </c>
      <c r="M12" s="44" t="s">
        <v>658</v>
      </c>
    </row>
    <row r="13" spans="2:28" ht="15.75" x14ac:dyDescent="0.3">
      <c r="L13" s="7" t="s">
        <v>157</v>
      </c>
      <c r="M13" s="44" t="s">
        <v>659</v>
      </c>
    </row>
    <row r="14" spans="2:28" ht="15.75" x14ac:dyDescent="0.3">
      <c r="L14" s="7" t="s">
        <v>158</v>
      </c>
      <c r="M14" s="44" t="s">
        <v>660</v>
      </c>
    </row>
    <row r="15" spans="2:28" ht="15.75" x14ac:dyDescent="0.3">
      <c r="L15" s="7" t="s">
        <v>159</v>
      </c>
      <c r="M15" s="44" t="s">
        <v>661</v>
      </c>
    </row>
    <row r="16" spans="2:28" ht="15.75" x14ac:dyDescent="0.3">
      <c r="L16" s="7" t="s">
        <v>160</v>
      </c>
      <c r="M16" s="44" t="s">
        <v>662</v>
      </c>
    </row>
    <row r="17" spans="12:13" ht="15.75" x14ac:dyDescent="0.3">
      <c r="L17" s="7" t="s">
        <v>161</v>
      </c>
      <c r="M17" s="44" t="s">
        <v>663</v>
      </c>
    </row>
    <row r="18" spans="12:13" ht="15.75" x14ac:dyDescent="0.3">
      <c r="L18" s="7" t="s">
        <v>162</v>
      </c>
      <c r="M18" s="44" t="s">
        <v>664</v>
      </c>
    </row>
    <row r="19" spans="12:13" ht="15.75" x14ac:dyDescent="0.3">
      <c r="L19" s="7" t="s">
        <v>163</v>
      </c>
      <c r="M19" s="44" t="s">
        <v>665</v>
      </c>
    </row>
    <row r="20" spans="12:13" ht="15.75" x14ac:dyDescent="0.3">
      <c r="L20" s="7" t="s">
        <v>164</v>
      </c>
      <c r="M20" s="44" t="s">
        <v>666</v>
      </c>
    </row>
    <row r="21" spans="12:13" ht="15.75" x14ac:dyDescent="0.3">
      <c r="L21" s="7" t="s">
        <v>165</v>
      </c>
      <c r="M21" s="44" t="s">
        <v>667</v>
      </c>
    </row>
    <row r="22" spans="12:13" ht="15.75" x14ac:dyDescent="0.3">
      <c r="L22" s="7" t="s">
        <v>166</v>
      </c>
      <c r="M22" s="44" t="s">
        <v>668</v>
      </c>
    </row>
    <row r="23" spans="12:13" ht="15.75" x14ac:dyDescent="0.3">
      <c r="L23" s="7" t="s">
        <v>167</v>
      </c>
      <c r="M23" s="7" t="s">
        <v>669</v>
      </c>
    </row>
    <row r="24" spans="12:13" ht="15.75" x14ac:dyDescent="0.3">
      <c r="L24" s="7" t="s">
        <v>168</v>
      </c>
      <c r="M24" s="7" t="s">
        <v>670</v>
      </c>
    </row>
    <row r="25" spans="12:13" ht="15.75" x14ac:dyDescent="0.3">
      <c r="L25" s="7" t="s">
        <v>169</v>
      </c>
      <c r="M25" s="7" t="s">
        <v>671</v>
      </c>
    </row>
    <row r="26" spans="12:13" ht="15.75" x14ac:dyDescent="0.3">
      <c r="L26" s="7" t="s">
        <v>170</v>
      </c>
      <c r="M26" s="44" t="s">
        <v>672</v>
      </c>
    </row>
    <row r="27" spans="12:13" ht="15.75" customHeight="1" x14ac:dyDescent="0.3">
      <c r="L27" s="7" t="s">
        <v>171</v>
      </c>
      <c r="M27" s="44" t="s">
        <v>673</v>
      </c>
    </row>
    <row r="28" spans="12:13" ht="15.75" x14ac:dyDescent="0.3">
      <c r="L28" s="7" t="s">
        <v>589</v>
      </c>
      <c r="M28" s="44" t="s">
        <v>674</v>
      </c>
    </row>
    <row r="29" spans="12:13" ht="15.75" x14ac:dyDescent="0.3">
      <c r="L29" s="7" t="s">
        <v>172</v>
      </c>
      <c r="M29" s="44" t="s">
        <v>675</v>
      </c>
    </row>
    <row r="30" spans="12:13" ht="15" customHeight="1" x14ac:dyDescent="0.3">
      <c r="L30" s="7" t="s">
        <v>173</v>
      </c>
      <c r="M30" s="44" t="s">
        <v>676</v>
      </c>
    </row>
    <row r="31" spans="12:13" ht="15" customHeight="1" x14ac:dyDescent="0.3">
      <c r="L31" s="7" t="s">
        <v>175</v>
      </c>
      <c r="M31" s="44" t="s">
        <v>677</v>
      </c>
    </row>
    <row r="32" spans="12:13" ht="15.75" x14ac:dyDescent="0.3">
      <c r="L32" s="7" t="s">
        <v>176</v>
      </c>
      <c r="M32" s="44" t="s">
        <v>678</v>
      </c>
    </row>
  </sheetData>
  <autoFilter ref="L7:M30" xr:uid="{AD00F403-E331-4B68-A4EE-5929B7BF0495}">
    <sortState xmlns:xlrd2="http://schemas.microsoft.com/office/spreadsheetml/2017/richdata2" ref="L8:M32">
      <sortCondition ref="L7:L30"/>
    </sortState>
  </autoFilter>
  <mergeCells count="2">
    <mergeCell ref="B2:E2"/>
    <mergeCell ref="B3:N3"/>
  </mergeCells>
  <hyperlinks>
    <hyperlink ref="B1" location="Summary!A1" display="Back to summary" xr:uid="{F80B2694-D76C-45E7-8002-E57154847EDD}"/>
  </hyperlinks>
  <pageMargins left="0.7" right="0.7" top="0.75" bottom="0.75" header="0.3" footer="0.3"/>
  <headerFooter>
    <oddHeader>&amp;C&amp;"Aptos"&amp;10&amp;KFF0000 OFFICIAL&amp;1#_x000D_</oddHead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5935-25C8-45DD-BC0F-E5D6EF888342}">
  <sheetPr>
    <tabColor theme="1"/>
  </sheetPr>
  <dimension ref="B1:AB14"/>
  <sheetViews>
    <sheetView workbookViewId="0">
      <selection activeCell="B1" sqref="B1"/>
    </sheetView>
  </sheetViews>
  <sheetFormatPr defaultColWidth="9.140625" defaultRowHeight="15" x14ac:dyDescent="0.25"/>
  <cols>
    <col min="1" max="1" width="3" style="6" customWidth="1"/>
    <col min="2" max="2" width="28.28515625" style="6" customWidth="1"/>
    <col min="3" max="3" width="20.28515625" style="6" customWidth="1"/>
    <col min="4" max="4" width="16.140625" style="6" customWidth="1"/>
    <col min="5" max="5" width="18" style="6" customWidth="1"/>
    <col min="6" max="16384" width="9.140625" style="6"/>
  </cols>
  <sheetData>
    <row r="1" spans="2:28" ht="24.95" customHeight="1" x14ac:dyDescent="0.25">
      <c r="B1" s="46" t="s">
        <v>84</v>
      </c>
    </row>
    <row r="2" spans="2:28" ht="36" customHeight="1" x14ac:dyDescent="0.25">
      <c r="B2" s="295" t="s">
        <v>78</v>
      </c>
      <c r="C2" s="260"/>
      <c r="D2" s="260"/>
      <c r="E2" s="260"/>
    </row>
    <row r="3" spans="2:28" ht="28.5" customHeight="1" x14ac:dyDescent="0.25">
      <c r="B3" s="261" t="s">
        <v>715</v>
      </c>
      <c r="C3" s="262"/>
      <c r="D3" s="262"/>
      <c r="E3" s="262"/>
      <c r="F3" s="262"/>
      <c r="G3" s="262"/>
      <c r="H3" s="262"/>
      <c r="I3" s="262"/>
      <c r="J3" s="262"/>
      <c r="K3" s="262"/>
      <c r="L3" s="262"/>
      <c r="M3" s="262"/>
      <c r="N3" s="262"/>
      <c r="O3" s="262"/>
      <c r="P3" s="262"/>
      <c r="Q3" s="262"/>
      <c r="R3" s="262"/>
    </row>
    <row r="4" spans="2:28" ht="18" customHeight="1" x14ac:dyDescent="0.25"/>
    <row r="5" spans="2:28" ht="18" customHeight="1" x14ac:dyDescent="0.25">
      <c r="B5" s="12" t="s">
        <v>716</v>
      </c>
      <c r="C5" s="1"/>
      <c r="D5" s="1"/>
      <c r="E5" s="1"/>
      <c r="F5" s="1"/>
      <c r="G5" s="1"/>
      <c r="H5" s="1"/>
      <c r="I5" s="1"/>
      <c r="J5" s="1"/>
      <c r="K5" s="1"/>
      <c r="L5" s="1"/>
      <c r="M5" s="1"/>
      <c r="N5" s="1"/>
      <c r="O5" s="1"/>
      <c r="P5" s="1"/>
      <c r="Q5" s="1"/>
      <c r="R5" s="1"/>
      <c r="S5" s="1"/>
      <c r="T5" s="1"/>
      <c r="U5" s="1"/>
      <c r="V5" s="1"/>
      <c r="W5" s="1"/>
      <c r="X5" s="1"/>
      <c r="Y5" s="1"/>
      <c r="Z5" s="1"/>
      <c r="AA5" s="1"/>
      <c r="AB5" s="1"/>
    </row>
    <row r="6" spans="2:28" x14ac:dyDescent="0.25">
      <c r="B6" s="31"/>
    </row>
    <row r="7" spans="2:28" ht="15.75" x14ac:dyDescent="0.3">
      <c r="B7" s="30" t="s">
        <v>716</v>
      </c>
      <c r="C7" s="48">
        <v>7.0000000000000007E-2</v>
      </c>
    </row>
    <row r="10" spans="2:28" ht="18" x14ac:dyDescent="0.25">
      <c r="B10" s="12" t="s">
        <v>80</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row>
    <row r="12" spans="2:28" ht="15.75" x14ac:dyDescent="0.3">
      <c r="C12" s="13">
        <v>2025</v>
      </c>
      <c r="D12" s="13">
        <v>2026</v>
      </c>
      <c r="E12" s="13">
        <v>2027</v>
      </c>
      <c r="F12" s="13">
        <v>2028</v>
      </c>
      <c r="G12" s="13">
        <v>2029</v>
      </c>
      <c r="H12" s="13">
        <v>2030</v>
      </c>
      <c r="I12" s="13">
        <v>2031</v>
      </c>
      <c r="J12" s="13">
        <v>2032</v>
      </c>
      <c r="K12" s="13">
        <v>2033</v>
      </c>
      <c r="L12" s="13">
        <v>2034</v>
      </c>
      <c r="M12" s="13">
        <v>2035</v>
      </c>
      <c r="N12" s="13">
        <v>2036</v>
      </c>
      <c r="O12" s="13">
        <v>2037</v>
      </c>
      <c r="P12" s="13">
        <v>2038</v>
      </c>
      <c r="Q12" s="13">
        <v>2039</v>
      </c>
      <c r="R12" s="13">
        <v>2040</v>
      </c>
      <c r="S12" s="13">
        <v>2041</v>
      </c>
      <c r="T12" s="13">
        <v>2042</v>
      </c>
      <c r="U12" s="13">
        <v>2043</v>
      </c>
      <c r="V12" s="13">
        <v>2044</v>
      </c>
      <c r="W12" s="13">
        <v>2045</v>
      </c>
      <c r="X12" s="13">
        <v>2046</v>
      </c>
      <c r="Y12" s="13">
        <v>2047</v>
      </c>
      <c r="Z12" s="13">
        <v>2048</v>
      </c>
      <c r="AA12" s="13">
        <v>2049</v>
      </c>
      <c r="AB12" s="13">
        <v>2050</v>
      </c>
    </row>
    <row r="13" spans="2:28" ht="15.75" x14ac:dyDescent="0.3">
      <c r="B13" s="30" t="s">
        <v>17</v>
      </c>
      <c r="C13" s="7" t="s">
        <v>717</v>
      </c>
      <c r="D13" s="7" t="s">
        <v>717</v>
      </c>
      <c r="E13" s="7" t="s">
        <v>718</v>
      </c>
      <c r="F13" s="7" t="s">
        <v>718</v>
      </c>
      <c r="G13" s="7" t="s">
        <v>718</v>
      </c>
      <c r="H13" s="7" t="s">
        <v>719</v>
      </c>
      <c r="I13" s="7" t="s">
        <v>719</v>
      </c>
      <c r="J13" s="7" t="s">
        <v>719</v>
      </c>
      <c r="K13" s="7" t="s">
        <v>719</v>
      </c>
      <c r="L13" s="7" t="s">
        <v>719</v>
      </c>
      <c r="M13" s="7" t="s">
        <v>719</v>
      </c>
      <c r="N13" s="7" t="s">
        <v>719</v>
      </c>
      <c r="O13" s="7" t="s">
        <v>719</v>
      </c>
      <c r="P13" s="7" t="s">
        <v>719</v>
      </c>
      <c r="Q13" s="7" t="s">
        <v>719</v>
      </c>
      <c r="R13" s="7" t="s">
        <v>719</v>
      </c>
      <c r="S13" s="7" t="s">
        <v>719</v>
      </c>
      <c r="T13" s="7" t="s">
        <v>719</v>
      </c>
      <c r="U13" s="7" t="s">
        <v>719</v>
      </c>
      <c r="V13" s="7" t="s">
        <v>719</v>
      </c>
      <c r="W13" s="7" t="s">
        <v>719</v>
      </c>
      <c r="X13" s="7" t="s">
        <v>719</v>
      </c>
      <c r="Y13" s="7" t="s">
        <v>719</v>
      </c>
      <c r="Z13" s="7" t="s">
        <v>719</v>
      </c>
      <c r="AA13" s="7" t="s">
        <v>719</v>
      </c>
      <c r="AB13" s="7" t="s">
        <v>719</v>
      </c>
    </row>
    <row r="14" spans="2:28" ht="15.75" x14ac:dyDescent="0.3">
      <c r="B14" s="30" t="s">
        <v>80</v>
      </c>
      <c r="C14" s="66">
        <v>2.1000000000000001E-2</v>
      </c>
      <c r="D14" s="66">
        <v>3.7999999999999999E-2</v>
      </c>
      <c r="E14" s="66">
        <v>2.9000000000000001E-2</v>
      </c>
      <c r="F14" s="66">
        <v>2.5999999999999999E-2</v>
      </c>
      <c r="G14" s="66">
        <v>2.5000000000000001E-2</v>
      </c>
      <c r="H14" s="66">
        <v>2.5000000000000001E-2</v>
      </c>
      <c r="I14" s="66">
        <v>2.5000000000000001E-2</v>
      </c>
      <c r="J14" s="66">
        <v>2.5000000000000001E-2</v>
      </c>
      <c r="K14" s="66">
        <v>2.5000000000000001E-2</v>
      </c>
      <c r="L14" s="66">
        <v>2.5000000000000001E-2</v>
      </c>
      <c r="M14" s="66">
        <v>2.5000000000000001E-2</v>
      </c>
      <c r="N14" s="66">
        <v>2.5000000000000001E-2</v>
      </c>
      <c r="O14" s="66">
        <v>2.5000000000000001E-2</v>
      </c>
      <c r="P14" s="66">
        <v>2.5000000000000001E-2</v>
      </c>
      <c r="Q14" s="66">
        <v>2.5000000000000001E-2</v>
      </c>
      <c r="R14" s="66">
        <v>2.5000000000000001E-2</v>
      </c>
      <c r="S14" s="66">
        <v>2.5000000000000001E-2</v>
      </c>
      <c r="T14" s="66">
        <v>2.5000000000000001E-2</v>
      </c>
      <c r="U14" s="66">
        <v>2.5000000000000001E-2</v>
      </c>
      <c r="V14" s="66">
        <v>2.5000000000000001E-2</v>
      </c>
      <c r="W14" s="66">
        <v>2.5000000000000001E-2</v>
      </c>
      <c r="X14" s="66">
        <v>2.5000000000000001E-2</v>
      </c>
      <c r="Y14" s="66">
        <v>2.5000000000000001E-2</v>
      </c>
      <c r="Z14" s="66">
        <v>2.5000000000000001E-2</v>
      </c>
      <c r="AA14" s="66">
        <v>2.5000000000000001E-2</v>
      </c>
      <c r="AB14" s="66">
        <v>2.5000000000000001E-2</v>
      </c>
    </row>
  </sheetData>
  <mergeCells count="2">
    <mergeCell ref="B2:E2"/>
    <mergeCell ref="B3:R3"/>
  </mergeCells>
  <hyperlinks>
    <hyperlink ref="B1" location="Summary!A1" display="Back to summary" xr:uid="{2150BD7C-009E-4877-92EF-43B80C9BB738}"/>
  </hyperlinks>
  <pageMargins left="0.75" right="0.75" top="1" bottom="1" header="0.5" footer="0.5"/>
  <headerFooter>
    <oddHeader>&amp;C&amp;"Aptos"&amp;10&amp;KFF0000 OFFICIAL&amp;1#_x000D_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953A-921A-427C-9017-2E9DCCE0502E}">
  <sheetPr>
    <tabColor theme="1"/>
  </sheetPr>
  <dimension ref="B1:AA8"/>
  <sheetViews>
    <sheetView workbookViewId="0">
      <selection activeCell="K14" sqref="K14"/>
    </sheetView>
  </sheetViews>
  <sheetFormatPr defaultColWidth="9.140625" defaultRowHeight="15" x14ac:dyDescent="0.25"/>
  <cols>
    <col min="1" max="1" width="3" style="6" customWidth="1"/>
    <col min="2" max="2" width="28.28515625" style="6" customWidth="1"/>
    <col min="3" max="3" width="18.5703125" style="6" customWidth="1"/>
    <col min="4" max="4" width="11.140625" style="6" customWidth="1"/>
    <col min="5" max="5" width="18" style="6" customWidth="1"/>
    <col min="6" max="16384" width="9.140625" style="6"/>
  </cols>
  <sheetData>
    <row r="1" spans="2:27" ht="24.95" customHeight="1" x14ac:dyDescent="0.25">
      <c r="B1" s="46" t="s">
        <v>84</v>
      </c>
    </row>
    <row r="2" spans="2:27" ht="36" customHeight="1" x14ac:dyDescent="0.25">
      <c r="B2" s="259" t="s">
        <v>81</v>
      </c>
      <c r="C2" s="260"/>
      <c r="D2" s="260"/>
      <c r="E2" s="260"/>
    </row>
    <row r="3" spans="2:27" ht="28.5" customHeight="1" x14ac:dyDescent="0.25">
      <c r="B3" s="261" t="s">
        <v>720</v>
      </c>
      <c r="C3" s="262"/>
      <c r="D3" s="262"/>
      <c r="E3" s="262"/>
    </row>
    <row r="5" spans="2:27" ht="18" x14ac:dyDescent="0.25">
      <c r="B5" s="12" t="s">
        <v>721</v>
      </c>
      <c r="C5" s="1"/>
      <c r="D5" s="1"/>
      <c r="E5" s="1"/>
      <c r="F5" s="1"/>
      <c r="G5" s="1"/>
      <c r="H5" s="1"/>
      <c r="I5" s="1"/>
      <c r="J5" s="1"/>
      <c r="K5" s="1"/>
      <c r="L5" s="1"/>
      <c r="M5" s="1"/>
      <c r="N5" s="1"/>
      <c r="O5" s="1"/>
      <c r="P5" s="1"/>
      <c r="Q5" s="1"/>
      <c r="R5" s="1"/>
      <c r="S5" s="1"/>
      <c r="T5" s="1"/>
      <c r="U5" s="1"/>
      <c r="V5" s="1"/>
      <c r="W5" s="1"/>
      <c r="X5" s="1"/>
      <c r="Y5" s="1"/>
      <c r="Z5" s="1"/>
      <c r="AA5" s="1"/>
    </row>
    <row r="6" spans="2:27" x14ac:dyDescent="0.25">
      <c r="B6" s="263" t="s">
        <v>722</v>
      </c>
      <c r="C6" s="263"/>
      <c r="D6" s="263"/>
      <c r="E6" s="263"/>
      <c r="F6" s="263"/>
      <c r="G6" s="263"/>
      <c r="H6" s="263"/>
      <c r="I6" s="263"/>
      <c r="J6" s="263"/>
      <c r="K6" s="263"/>
      <c r="L6" s="263"/>
      <c r="M6" s="263"/>
      <c r="N6" s="263"/>
    </row>
    <row r="7" spans="2:27" ht="15.75" x14ac:dyDescent="0.3">
      <c r="B7" s="30" t="s">
        <v>92</v>
      </c>
      <c r="C7" s="13" t="s">
        <v>723</v>
      </c>
    </row>
    <row r="8" spans="2:27" ht="15.75" x14ac:dyDescent="0.3">
      <c r="B8" s="7" t="s">
        <v>590</v>
      </c>
      <c r="C8" s="50">
        <v>48100</v>
      </c>
    </row>
  </sheetData>
  <mergeCells count="3">
    <mergeCell ref="B2:E2"/>
    <mergeCell ref="B3:E3"/>
    <mergeCell ref="B6:N6"/>
  </mergeCells>
  <hyperlinks>
    <hyperlink ref="B1" location="Summary!A1" display="Back to summary" xr:uid="{AB6E5861-44DA-499B-9153-A3485D609036}"/>
  </hyperlinks>
  <pageMargins left="0.75" right="0.75" top="1" bottom="1" header="0.5" footer="0.5"/>
  <headerFooter>
    <oddHeader>&amp;C&amp;"Aptos"&amp;10&amp;KFF0000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510C72D4ECE04D845DAA7CA6B4B4CC" ma:contentTypeVersion="3" ma:contentTypeDescription="Create a new document." ma:contentTypeScope="" ma:versionID="71d15e45da3a6782d4e153a2b44f055e">
  <xsd:schema xmlns:xsd="http://www.w3.org/2001/XMLSchema" xmlns:xs="http://www.w3.org/2001/XMLSchema" xmlns:p="http://schemas.microsoft.com/office/2006/metadata/properties" xmlns:ns2="cc8417e1-7750-4d47-ae92-b9b4f6a460f8" targetNamespace="http://schemas.microsoft.com/office/2006/metadata/properties" ma:root="true" ma:fieldsID="06a3385d33b90f73ec826c4b9f43f615" ns2:_="">
    <xsd:import namespace="cc8417e1-7750-4d47-ae92-b9b4f6a460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17e1-7750-4d47-ae92-b9b4f6a46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A8B742-ED55-4E4F-8071-7E008233A568}">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cc8417e1-7750-4d47-ae92-b9b4f6a460f8"/>
    <ds:schemaRef ds:uri="http://purl.org/dc/terms/"/>
  </ds:schemaRefs>
</ds:datastoreItem>
</file>

<file path=customXml/itemProps2.xml><?xml version="1.0" encoding="utf-8"?>
<ds:datastoreItem xmlns:ds="http://schemas.openxmlformats.org/officeDocument/2006/customXml" ds:itemID="{36EC6A7D-5285-4CAA-BAAE-D151CBCDAC56}">
  <ds:schemaRefs>
    <ds:schemaRef ds:uri="http://schemas.microsoft.com/sharepoint/v3/contenttype/forms"/>
  </ds:schemaRefs>
</ds:datastoreItem>
</file>

<file path=customXml/itemProps3.xml><?xml version="1.0" encoding="utf-8"?>
<ds:datastoreItem xmlns:ds="http://schemas.openxmlformats.org/officeDocument/2006/customXml" ds:itemID="{9F298448-4BED-45B1-B46B-10C1A72F99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417e1-7750-4d47-ae92-b9b4f6a460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ef12a4-8581-4235-bb8f-bbc26d421676}" enabled="1" method="Privileged" siteId="{320c999e-3876-4ad0-b401-d241068e9e60}" contentBits="0" removed="0"/>
  <clbl:label id="{e62dc5aa-1095-435f-9586-fc8cc0c806a5}" enabled="1" method="Privileged" siteId="{370ab0fd-38ab-4c72-b86f-153c941f43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vt:lpstr>
      <vt:lpstr>Summary</vt:lpstr>
      <vt:lpstr>Scenarios</vt:lpstr>
      <vt:lpstr>Demand parameters</vt:lpstr>
      <vt:lpstr>Economic factors</vt:lpstr>
      <vt:lpstr>Operational</vt:lpstr>
      <vt:lpstr>Underlying</vt:lpstr>
      <vt:lpstr>Large loads</vt:lpstr>
      <vt:lpstr>Large load decarbonisation</vt:lpstr>
      <vt:lpstr>Rooftop PV</vt:lpstr>
      <vt:lpstr>BTM Storage</vt:lpstr>
      <vt:lpstr>Demand response</vt:lpstr>
      <vt:lpstr>EVs</vt:lpstr>
      <vt:lpstr>Efficiency</vt:lpstr>
      <vt:lpstr>Existing and committed</vt:lpstr>
      <vt:lpstr>Gas Availability</vt:lpstr>
      <vt:lpstr>Fuel prices</vt:lpstr>
      <vt:lpstr>New entrant capex</vt:lpstr>
      <vt:lpstr>New entrant parameters</vt:lpstr>
      <vt:lpstr>Regional Cost Multiplier</vt:lpstr>
      <vt:lpstr>Build constraints</vt:lpstr>
      <vt:lpstr>Connection costs</vt:lpstr>
      <vt:lpstr>Renewable generation traces</vt:lpstr>
      <vt:lpstr>Network topology</vt:lpstr>
      <vt:lpstr>Finance</vt:lpstr>
      <vt:lpstr>Policy cost 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Jesse McDonald</cp:lastModifiedBy>
  <cp:revision/>
  <dcterms:created xsi:type="dcterms:W3CDTF">2026-06-05T02:49:47Z</dcterms:created>
  <dcterms:modified xsi:type="dcterms:W3CDTF">2026-10-05T08:12:58Z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0x0101001D510C72D4ECE04D845DAA7CA6B4B4CC</vt:lpwstr>
  </property>
  <property fmtid="{D5CDD505-2E9C-101B-9397-08002B2CF9AE}" pid="3" name="MediaServiceImageTags">
    <vt:lpwstr/>
  </property>
  <property fmtid="{D5CDD505-2E9C-101B-9397-08002B2CF9AE}" pid="4" name="MSIP_Label_2f6a8fd1-7dbc-43c4-a21f-ec810a2e200d_Enabled">
    <vt:lpwstr>true</vt:lpwstr>
  </property>
  <property fmtid="{D5CDD505-2E9C-101B-9397-08002B2CF9AE}" pid="5" name="MSIP_Label_2f6a8fd1-7dbc-43c4-a21f-ec810a2e200d_SetDate">
    <vt:lpwstr>2026-09-14T06:40:57Z</vt:lpwstr>
  </property>
  <property fmtid="{D5CDD505-2E9C-101B-9397-08002B2CF9AE}" pid="6" name="MSIP_Label_2f6a8fd1-7dbc-43c4-a21f-ec810a2e200d_Method">
    <vt:lpwstr>Standard</vt:lpwstr>
  </property>
  <property fmtid="{D5CDD505-2E9C-101B-9397-08002B2CF9AE}" pid="7" name="MSIP_Label_2f6a8fd1-7dbc-43c4-a21f-ec810a2e200d_Name">
    <vt:lpwstr>OFFICIAL</vt:lpwstr>
  </property>
  <property fmtid="{D5CDD505-2E9C-101B-9397-08002B2CF9AE}" pid="8" name="MSIP_Label_2f6a8fd1-7dbc-43c4-a21f-ec810a2e200d_SiteId">
    <vt:lpwstr>0ab1b0be-4534-46a6-95ed-edc551e8de7b</vt:lpwstr>
  </property>
  <property fmtid="{D5CDD505-2E9C-101B-9397-08002B2CF9AE}" pid="9" name="MSIP_Label_2f6a8fd1-7dbc-43c4-a21f-ec810a2e200d_ActionId">
    <vt:lpwstr>616223bc-3669-4045-a787-6a7b58d0b466</vt:lpwstr>
  </property>
  <property fmtid="{D5CDD505-2E9C-101B-9397-08002B2CF9AE}" pid="10" name="MSIP_Label_2f6a8fd1-7dbc-43c4-a21f-ec810a2e200d_ContentBits">
    <vt:lpwstr>1</vt:lpwstr>
  </property>
  <property fmtid="{D5CDD505-2E9C-101B-9397-08002B2CF9AE}" pid="11" name="MSIP_Label_2f6a8fd1-7dbc-43c4-a21f-ec810a2e200d_Tag">
    <vt:lpwstr>10, 3, 0, 1</vt:lpwstr>
  </property>
</Properties>
</file>